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éphane Côté\Desktop\"/>
    </mc:Choice>
  </mc:AlternateContent>
  <bookViews>
    <workbookView xWindow="0" yWindow="0" windowWidth="23040" windowHeight="9048" xr2:uid="{00000000-000D-0000-FFFF-FFFF00000000}"/>
  </bookViews>
  <sheets>
    <sheet name="Fiche + Analyse" sheetId="1" r:id="rId1"/>
    <sheet name="Lecture" sheetId="12" r:id="rId2"/>
    <sheet name="Matière 2 " sheetId="11" r:id="rId3"/>
    <sheet name="Matière 3" sheetId="10" r:id="rId4"/>
    <sheet name="Matière 4" sheetId="9" r:id="rId5"/>
    <sheet name="Matière 5" sheetId="8" r:id="rId6"/>
    <sheet name="Matière 6" sheetId="13" r:id="rId7"/>
    <sheet name="Matière 7" sheetId="2" r:id="rId8"/>
    <sheet name="Matière 8" sheetId="14" r:id="rId9"/>
  </sheets>
  <definedNames>
    <definedName name="PlageNommée1">'Fiche + Analyse'!$E$5</definedName>
  </definedNames>
  <calcPr calcId="171027"/>
</workbook>
</file>

<file path=xl/calcChain.xml><?xml version="1.0" encoding="utf-8"?>
<calcChain xmlns="http://schemas.openxmlformats.org/spreadsheetml/2006/main">
  <c r="E5" i="11" l="1"/>
  <c r="C46" i="14"/>
  <c r="AD44" i="14"/>
  <c r="AA44" i="14"/>
  <c r="Z44" i="14"/>
  <c r="X44" i="14"/>
  <c r="W44" i="14"/>
  <c r="U44" i="14"/>
  <c r="T44" i="14"/>
  <c r="R44" i="14"/>
  <c r="Q44" i="14"/>
  <c r="O44" i="14"/>
  <c r="N44" i="14"/>
  <c r="L44" i="14"/>
  <c r="K44" i="14"/>
  <c r="I44" i="14"/>
  <c r="H44" i="14"/>
  <c r="F44" i="14"/>
  <c r="E44" i="14"/>
  <c r="B44" i="14"/>
  <c r="A44" i="14"/>
  <c r="AD43" i="14"/>
  <c r="AA43" i="14"/>
  <c r="Z43" i="14"/>
  <c r="X43" i="14"/>
  <c r="W43" i="14"/>
  <c r="U43" i="14"/>
  <c r="T43" i="14"/>
  <c r="R43" i="14"/>
  <c r="Q43" i="14"/>
  <c r="O43" i="14"/>
  <c r="N43" i="14"/>
  <c r="L43" i="14"/>
  <c r="K43" i="14"/>
  <c r="I43" i="14"/>
  <c r="H43" i="14"/>
  <c r="F43" i="14"/>
  <c r="E43" i="14"/>
  <c r="B43" i="14"/>
  <c r="A43" i="14"/>
  <c r="AD42" i="14"/>
  <c r="AA42" i="14"/>
  <c r="Z42" i="14"/>
  <c r="X42" i="14"/>
  <c r="W42" i="14"/>
  <c r="U42" i="14"/>
  <c r="T42" i="14"/>
  <c r="R42" i="14"/>
  <c r="Q42" i="14"/>
  <c r="O42" i="14"/>
  <c r="N42" i="14"/>
  <c r="L42" i="14"/>
  <c r="K42" i="14"/>
  <c r="I42" i="14"/>
  <c r="H42" i="14"/>
  <c r="F42" i="14"/>
  <c r="E42" i="14"/>
  <c r="B42" i="14"/>
  <c r="A42" i="14"/>
  <c r="AD41" i="14"/>
  <c r="AA41" i="14"/>
  <c r="Z41" i="14"/>
  <c r="X41" i="14"/>
  <c r="W41" i="14"/>
  <c r="U41" i="14"/>
  <c r="T41" i="14"/>
  <c r="R41" i="14"/>
  <c r="Q41" i="14"/>
  <c r="O41" i="14"/>
  <c r="N41" i="14"/>
  <c r="L41" i="14"/>
  <c r="K41" i="14"/>
  <c r="I41" i="14"/>
  <c r="H41" i="14"/>
  <c r="F41" i="14"/>
  <c r="E41" i="14"/>
  <c r="B41" i="14"/>
  <c r="A41" i="14"/>
  <c r="AD40" i="14"/>
  <c r="AA40" i="14"/>
  <c r="Z40" i="14"/>
  <c r="X40" i="14"/>
  <c r="W40" i="14"/>
  <c r="U40" i="14"/>
  <c r="T40" i="14"/>
  <c r="R40" i="14"/>
  <c r="Q40" i="14"/>
  <c r="O40" i="14"/>
  <c r="N40" i="14"/>
  <c r="L40" i="14"/>
  <c r="K40" i="14"/>
  <c r="I40" i="14"/>
  <c r="H40" i="14"/>
  <c r="F40" i="14"/>
  <c r="E40" i="14"/>
  <c r="B40" i="14"/>
  <c r="A40" i="14"/>
  <c r="AD39" i="14"/>
  <c r="AA39" i="14"/>
  <c r="Z39" i="14"/>
  <c r="X39" i="14"/>
  <c r="W39" i="14"/>
  <c r="U39" i="14"/>
  <c r="T39" i="14"/>
  <c r="R39" i="14"/>
  <c r="Q39" i="14"/>
  <c r="O39" i="14"/>
  <c r="N39" i="14"/>
  <c r="L39" i="14"/>
  <c r="K39" i="14"/>
  <c r="I39" i="14"/>
  <c r="H39" i="14"/>
  <c r="F39" i="14"/>
  <c r="E39" i="14"/>
  <c r="B39" i="14"/>
  <c r="A39" i="14"/>
  <c r="AD38" i="14"/>
  <c r="AA38" i="14"/>
  <c r="Z38" i="14"/>
  <c r="X38" i="14"/>
  <c r="W38" i="14"/>
  <c r="U38" i="14"/>
  <c r="T38" i="14"/>
  <c r="R38" i="14"/>
  <c r="Q38" i="14"/>
  <c r="O38" i="14"/>
  <c r="N38" i="14"/>
  <c r="L38" i="14"/>
  <c r="K38" i="14"/>
  <c r="I38" i="14"/>
  <c r="H38" i="14"/>
  <c r="F38" i="14"/>
  <c r="E38" i="14"/>
  <c r="B38" i="14"/>
  <c r="A38" i="14"/>
  <c r="AD37" i="14"/>
  <c r="AA37" i="14"/>
  <c r="Z37" i="14"/>
  <c r="X37" i="14"/>
  <c r="W37" i="14"/>
  <c r="U37" i="14"/>
  <c r="T37" i="14"/>
  <c r="R37" i="14"/>
  <c r="Q37" i="14"/>
  <c r="O37" i="14"/>
  <c r="N37" i="14"/>
  <c r="L37" i="14"/>
  <c r="K37" i="14"/>
  <c r="I37" i="14"/>
  <c r="H37" i="14"/>
  <c r="F37" i="14"/>
  <c r="E37" i="14"/>
  <c r="B37" i="14"/>
  <c r="A37" i="14"/>
  <c r="AD36" i="14"/>
  <c r="AA36" i="14"/>
  <c r="Z36" i="14"/>
  <c r="X36" i="14"/>
  <c r="W36" i="14"/>
  <c r="U36" i="14"/>
  <c r="T36" i="14"/>
  <c r="R36" i="14"/>
  <c r="Q36" i="14"/>
  <c r="O36" i="14"/>
  <c r="N36" i="14"/>
  <c r="L36" i="14"/>
  <c r="K36" i="14"/>
  <c r="I36" i="14"/>
  <c r="H36" i="14"/>
  <c r="F36" i="14"/>
  <c r="E36" i="14"/>
  <c r="B36" i="14"/>
  <c r="A36" i="14"/>
  <c r="AD35" i="14"/>
  <c r="AA35" i="14"/>
  <c r="Z35" i="14"/>
  <c r="X35" i="14"/>
  <c r="W35" i="14"/>
  <c r="U35" i="14"/>
  <c r="T35" i="14"/>
  <c r="R35" i="14"/>
  <c r="Q35" i="14"/>
  <c r="O35" i="14"/>
  <c r="N35" i="14"/>
  <c r="L35" i="14"/>
  <c r="K35" i="14"/>
  <c r="I35" i="14"/>
  <c r="H35" i="14"/>
  <c r="F35" i="14"/>
  <c r="E35" i="14"/>
  <c r="B35" i="14"/>
  <c r="A35" i="14"/>
  <c r="AD34" i="14"/>
  <c r="AA34" i="14"/>
  <c r="Z34" i="14"/>
  <c r="X34" i="14"/>
  <c r="W34" i="14"/>
  <c r="U34" i="14"/>
  <c r="T34" i="14"/>
  <c r="R34" i="14"/>
  <c r="Q34" i="14"/>
  <c r="O34" i="14"/>
  <c r="N34" i="14"/>
  <c r="L34" i="14"/>
  <c r="K34" i="14"/>
  <c r="I34" i="14"/>
  <c r="H34" i="14"/>
  <c r="F34" i="14"/>
  <c r="E34" i="14"/>
  <c r="B34" i="14"/>
  <c r="A34" i="14"/>
  <c r="AD33" i="14"/>
  <c r="AA33" i="14"/>
  <c r="Z33" i="14"/>
  <c r="X33" i="14"/>
  <c r="W33" i="14"/>
  <c r="U33" i="14"/>
  <c r="T33" i="14"/>
  <c r="R33" i="14"/>
  <c r="Q33" i="14"/>
  <c r="O33" i="14"/>
  <c r="N33" i="14"/>
  <c r="L33" i="14"/>
  <c r="K33" i="14"/>
  <c r="I33" i="14"/>
  <c r="H33" i="14"/>
  <c r="F33" i="14"/>
  <c r="E33" i="14"/>
  <c r="B33" i="14"/>
  <c r="A33" i="14"/>
  <c r="AD32" i="14"/>
  <c r="AA32" i="14"/>
  <c r="Z32" i="14"/>
  <c r="X32" i="14"/>
  <c r="W32" i="14"/>
  <c r="U32" i="14"/>
  <c r="T32" i="14"/>
  <c r="R32" i="14"/>
  <c r="Q32" i="14"/>
  <c r="O32" i="14"/>
  <c r="N32" i="14"/>
  <c r="L32" i="14"/>
  <c r="K32" i="14"/>
  <c r="I32" i="14"/>
  <c r="H32" i="14"/>
  <c r="F32" i="14"/>
  <c r="E32" i="14"/>
  <c r="B32" i="14"/>
  <c r="A32" i="14"/>
  <c r="AD31" i="14"/>
  <c r="AA31" i="14"/>
  <c r="Z31" i="14"/>
  <c r="X31" i="14"/>
  <c r="W31" i="14"/>
  <c r="U31" i="14"/>
  <c r="T31" i="14"/>
  <c r="R31" i="14"/>
  <c r="Q31" i="14"/>
  <c r="O31" i="14"/>
  <c r="N31" i="14"/>
  <c r="L31" i="14"/>
  <c r="K31" i="14"/>
  <c r="I31" i="14"/>
  <c r="H31" i="14"/>
  <c r="F31" i="14"/>
  <c r="E31" i="14"/>
  <c r="B31" i="14"/>
  <c r="A31" i="14"/>
  <c r="AD30" i="14"/>
  <c r="AA30" i="14"/>
  <c r="Z30" i="14"/>
  <c r="X30" i="14"/>
  <c r="W30" i="14"/>
  <c r="U30" i="14"/>
  <c r="T30" i="14"/>
  <c r="R30" i="14"/>
  <c r="Q30" i="14"/>
  <c r="O30" i="14"/>
  <c r="N30" i="14"/>
  <c r="L30" i="14"/>
  <c r="K30" i="14"/>
  <c r="I30" i="14"/>
  <c r="H30" i="14"/>
  <c r="F30" i="14"/>
  <c r="E30" i="14"/>
  <c r="B30" i="14"/>
  <c r="A30" i="14"/>
  <c r="AD29" i="14"/>
  <c r="AA29" i="14"/>
  <c r="Z29" i="14"/>
  <c r="X29" i="14"/>
  <c r="W29" i="14"/>
  <c r="U29" i="14"/>
  <c r="T29" i="14"/>
  <c r="R29" i="14"/>
  <c r="Q29" i="14"/>
  <c r="O29" i="14"/>
  <c r="N29" i="14"/>
  <c r="L29" i="14"/>
  <c r="K29" i="14"/>
  <c r="I29" i="14"/>
  <c r="H29" i="14"/>
  <c r="F29" i="14"/>
  <c r="E29" i="14"/>
  <c r="B29" i="14"/>
  <c r="A29" i="14"/>
  <c r="AD28" i="14"/>
  <c r="AA28" i="14"/>
  <c r="Z28" i="14"/>
  <c r="X28" i="14"/>
  <c r="W28" i="14"/>
  <c r="U28" i="14"/>
  <c r="T28" i="14"/>
  <c r="R28" i="14"/>
  <c r="Q28" i="14"/>
  <c r="O28" i="14"/>
  <c r="N28" i="14"/>
  <c r="L28" i="14"/>
  <c r="K28" i="14"/>
  <c r="I28" i="14"/>
  <c r="H28" i="14"/>
  <c r="F28" i="14"/>
  <c r="E28" i="14"/>
  <c r="B28" i="14"/>
  <c r="A28" i="14"/>
  <c r="AD27" i="14"/>
  <c r="AA27" i="14"/>
  <c r="Z27" i="14"/>
  <c r="X27" i="14"/>
  <c r="W27" i="14"/>
  <c r="U27" i="14"/>
  <c r="T27" i="14"/>
  <c r="R27" i="14"/>
  <c r="Q27" i="14"/>
  <c r="O27" i="14"/>
  <c r="N27" i="14"/>
  <c r="L27" i="14"/>
  <c r="K27" i="14"/>
  <c r="I27" i="14"/>
  <c r="H27" i="14"/>
  <c r="F27" i="14"/>
  <c r="E27" i="14"/>
  <c r="B27" i="14"/>
  <c r="A27" i="14"/>
  <c r="AD26" i="14"/>
  <c r="AA26" i="14"/>
  <c r="Z26" i="14"/>
  <c r="X26" i="14"/>
  <c r="W26" i="14"/>
  <c r="U26" i="14"/>
  <c r="T26" i="14"/>
  <c r="R26" i="14"/>
  <c r="Q26" i="14"/>
  <c r="O26" i="14"/>
  <c r="N26" i="14"/>
  <c r="L26" i="14"/>
  <c r="K26" i="14"/>
  <c r="I26" i="14"/>
  <c r="H26" i="14"/>
  <c r="F26" i="14"/>
  <c r="E26" i="14"/>
  <c r="B26" i="14"/>
  <c r="A26" i="14"/>
  <c r="AD25" i="14"/>
  <c r="AA25" i="14"/>
  <c r="Z25" i="14"/>
  <c r="X25" i="14"/>
  <c r="W25" i="14"/>
  <c r="U25" i="14"/>
  <c r="T25" i="14"/>
  <c r="R25" i="14"/>
  <c r="Q25" i="14"/>
  <c r="O25" i="14"/>
  <c r="N25" i="14"/>
  <c r="L25" i="14"/>
  <c r="K25" i="14"/>
  <c r="I25" i="14"/>
  <c r="H25" i="14"/>
  <c r="F25" i="14"/>
  <c r="E25" i="14"/>
  <c r="B25" i="14"/>
  <c r="A25" i="14"/>
  <c r="AD24" i="14"/>
  <c r="AA24" i="14"/>
  <c r="Z24" i="14"/>
  <c r="X24" i="14"/>
  <c r="W24" i="14"/>
  <c r="U24" i="14"/>
  <c r="T24" i="14"/>
  <c r="R24" i="14"/>
  <c r="Q24" i="14"/>
  <c r="O24" i="14"/>
  <c r="N24" i="14"/>
  <c r="L24" i="14"/>
  <c r="K24" i="14"/>
  <c r="I24" i="14"/>
  <c r="H24" i="14"/>
  <c r="F24" i="14"/>
  <c r="E24" i="14"/>
  <c r="B24" i="14"/>
  <c r="A24" i="14"/>
  <c r="AD23" i="14"/>
  <c r="AA23" i="14"/>
  <c r="Z23" i="14"/>
  <c r="X23" i="14"/>
  <c r="W23" i="14"/>
  <c r="U23" i="14"/>
  <c r="T23" i="14"/>
  <c r="R23" i="14"/>
  <c r="Q23" i="14"/>
  <c r="O23" i="14"/>
  <c r="N23" i="14"/>
  <c r="L23" i="14"/>
  <c r="K23" i="14"/>
  <c r="I23" i="14"/>
  <c r="H23" i="14"/>
  <c r="F23" i="14"/>
  <c r="E23" i="14"/>
  <c r="B23" i="14"/>
  <c r="A23" i="14"/>
  <c r="AD22" i="14"/>
  <c r="AA22" i="14"/>
  <c r="Z22" i="14"/>
  <c r="X22" i="14"/>
  <c r="W22" i="14"/>
  <c r="U22" i="14"/>
  <c r="T22" i="14"/>
  <c r="R22" i="14"/>
  <c r="Q22" i="14"/>
  <c r="O22" i="14"/>
  <c r="N22" i="14"/>
  <c r="L22" i="14"/>
  <c r="K22" i="14"/>
  <c r="I22" i="14"/>
  <c r="H22" i="14"/>
  <c r="F22" i="14"/>
  <c r="E22" i="14"/>
  <c r="B22" i="14"/>
  <c r="A22" i="14"/>
  <c r="AD21" i="14"/>
  <c r="AA21" i="14"/>
  <c r="Z21" i="14"/>
  <c r="X21" i="14"/>
  <c r="W21" i="14"/>
  <c r="U21" i="14"/>
  <c r="T21" i="14"/>
  <c r="R21" i="14"/>
  <c r="Q21" i="14"/>
  <c r="O21" i="14"/>
  <c r="N21" i="14"/>
  <c r="L21" i="14"/>
  <c r="K21" i="14"/>
  <c r="I21" i="14"/>
  <c r="H21" i="14"/>
  <c r="F21" i="14"/>
  <c r="E21" i="14"/>
  <c r="B21" i="14"/>
  <c r="A21" i="14"/>
  <c r="AD20" i="14"/>
  <c r="AA20" i="14"/>
  <c r="Z20" i="14"/>
  <c r="X20" i="14"/>
  <c r="W20" i="14"/>
  <c r="U20" i="14"/>
  <c r="T20" i="14"/>
  <c r="R20" i="14"/>
  <c r="Q20" i="14"/>
  <c r="O20" i="14"/>
  <c r="N20" i="14"/>
  <c r="L20" i="14"/>
  <c r="K20" i="14"/>
  <c r="I20" i="14"/>
  <c r="H20" i="14"/>
  <c r="F20" i="14"/>
  <c r="E20" i="14"/>
  <c r="B20" i="14"/>
  <c r="A20" i="14"/>
  <c r="AD19" i="14"/>
  <c r="AA19" i="14"/>
  <c r="Z19" i="14"/>
  <c r="X19" i="14"/>
  <c r="W19" i="14"/>
  <c r="U19" i="14"/>
  <c r="T19" i="14"/>
  <c r="R19" i="14"/>
  <c r="Q19" i="14"/>
  <c r="O19" i="14"/>
  <c r="N19" i="14"/>
  <c r="L19" i="14"/>
  <c r="K19" i="14"/>
  <c r="I19" i="14"/>
  <c r="H19" i="14"/>
  <c r="F19" i="14"/>
  <c r="E19" i="14"/>
  <c r="B19" i="14"/>
  <c r="A19" i="14"/>
  <c r="AD18" i="14"/>
  <c r="AA18" i="14"/>
  <c r="Z18" i="14"/>
  <c r="X18" i="14"/>
  <c r="W18" i="14"/>
  <c r="U18" i="14"/>
  <c r="T18" i="14"/>
  <c r="R18" i="14"/>
  <c r="Q18" i="14"/>
  <c r="O18" i="14"/>
  <c r="N18" i="14"/>
  <c r="L18" i="14"/>
  <c r="K18" i="14"/>
  <c r="I18" i="14"/>
  <c r="H18" i="14"/>
  <c r="F18" i="14"/>
  <c r="E18" i="14"/>
  <c r="B18" i="14"/>
  <c r="A18" i="14"/>
  <c r="AD17" i="14"/>
  <c r="AA17" i="14"/>
  <c r="Z17" i="14"/>
  <c r="X17" i="14"/>
  <c r="W17" i="14"/>
  <c r="U17" i="14"/>
  <c r="T17" i="14"/>
  <c r="R17" i="14"/>
  <c r="Q17" i="14"/>
  <c r="O17" i="14"/>
  <c r="N17" i="14"/>
  <c r="L17" i="14"/>
  <c r="K17" i="14"/>
  <c r="I17" i="14"/>
  <c r="H17" i="14"/>
  <c r="F17" i="14"/>
  <c r="E17" i="14"/>
  <c r="B17" i="14"/>
  <c r="A17" i="14"/>
  <c r="AD16" i="14"/>
  <c r="AA16" i="14"/>
  <c r="Z16" i="14"/>
  <c r="X16" i="14"/>
  <c r="W16" i="14"/>
  <c r="U16" i="14"/>
  <c r="T16" i="14"/>
  <c r="R16" i="14"/>
  <c r="Q16" i="14"/>
  <c r="O16" i="14"/>
  <c r="N16" i="14"/>
  <c r="L16" i="14"/>
  <c r="K16" i="14"/>
  <c r="I16" i="14"/>
  <c r="H16" i="14"/>
  <c r="F16" i="14"/>
  <c r="E16" i="14"/>
  <c r="B16" i="14"/>
  <c r="A16" i="14"/>
  <c r="AD15" i="14"/>
  <c r="AA15" i="14"/>
  <c r="Z15" i="14"/>
  <c r="X15" i="14"/>
  <c r="W15" i="14"/>
  <c r="U15" i="14"/>
  <c r="T15" i="14"/>
  <c r="R15" i="14"/>
  <c r="Q15" i="14"/>
  <c r="O15" i="14"/>
  <c r="N15" i="14"/>
  <c r="L15" i="14"/>
  <c r="K15" i="14"/>
  <c r="I15" i="14"/>
  <c r="H15" i="14"/>
  <c r="F15" i="14"/>
  <c r="E15" i="14"/>
  <c r="B15" i="14"/>
  <c r="A15" i="14"/>
  <c r="AD14" i="14"/>
  <c r="AA14" i="14"/>
  <c r="Z14" i="14"/>
  <c r="X14" i="14"/>
  <c r="W14" i="14"/>
  <c r="U14" i="14"/>
  <c r="T14" i="14"/>
  <c r="R14" i="14"/>
  <c r="Q14" i="14"/>
  <c r="O14" i="14"/>
  <c r="N14" i="14"/>
  <c r="L14" i="14"/>
  <c r="K14" i="14"/>
  <c r="I14" i="14"/>
  <c r="H14" i="14"/>
  <c r="F14" i="14"/>
  <c r="E14" i="14"/>
  <c r="B14" i="14"/>
  <c r="A14" i="14"/>
  <c r="AD13" i="14"/>
  <c r="AA13" i="14"/>
  <c r="Z13" i="14"/>
  <c r="X13" i="14"/>
  <c r="W13" i="14"/>
  <c r="U13" i="14"/>
  <c r="T13" i="14"/>
  <c r="R13" i="14"/>
  <c r="Q13" i="14"/>
  <c r="O13" i="14"/>
  <c r="N13" i="14"/>
  <c r="L13" i="14"/>
  <c r="K13" i="14"/>
  <c r="I13" i="14"/>
  <c r="H13" i="14"/>
  <c r="F13" i="14"/>
  <c r="E13" i="14"/>
  <c r="B13" i="14"/>
  <c r="A13" i="14"/>
  <c r="AD12" i="14"/>
  <c r="AA12" i="14"/>
  <c r="Z12" i="14"/>
  <c r="X12" i="14"/>
  <c r="W12" i="14"/>
  <c r="U12" i="14"/>
  <c r="T12" i="14"/>
  <c r="R12" i="14"/>
  <c r="Q12" i="14"/>
  <c r="O12" i="14"/>
  <c r="N12" i="14"/>
  <c r="L12" i="14"/>
  <c r="K12" i="14"/>
  <c r="I12" i="14"/>
  <c r="H12" i="14"/>
  <c r="F12" i="14"/>
  <c r="E12" i="14"/>
  <c r="B12" i="14"/>
  <c r="A12" i="14"/>
  <c r="AD11" i="14"/>
  <c r="AA11" i="14"/>
  <c r="Z11" i="14"/>
  <c r="X11" i="14"/>
  <c r="W11" i="14"/>
  <c r="U11" i="14"/>
  <c r="T11" i="14"/>
  <c r="R11" i="14"/>
  <c r="Q11" i="14"/>
  <c r="O11" i="14"/>
  <c r="N11" i="14"/>
  <c r="L11" i="14"/>
  <c r="K11" i="14"/>
  <c r="I11" i="14"/>
  <c r="H11" i="14"/>
  <c r="F11" i="14"/>
  <c r="E11" i="14"/>
  <c r="B11" i="14"/>
  <c r="A11" i="14"/>
  <c r="AD10" i="14"/>
  <c r="AA10" i="14"/>
  <c r="Z10" i="14"/>
  <c r="X10" i="14"/>
  <c r="W10" i="14"/>
  <c r="U10" i="14"/>
  <c r="T10" i="14"/>
  <c r="R10" i="14"/>
  <c r="Q10" i="14"/>
  <c r="O10" i="14"/>
  <c r="N10" i="14"/>
  <c r="L10" i="14"/>
  <c r="K10" i="14"/>
  <c r="I10" i="14"/>
  <c r="H10" i="14"/>
  <c r="F10" i="14"/>
  <c r="E10" i="14"/>
  <c r="B10" i="14"/>
  <c r="A10" i="14"/>
  <c r="AD9" i="14"/>
  <c r="AA9" i="14"/>
  <c r="Z9" i="14"/>
  <c r="X9" i="14"/>
  <c r="W9" i="14"/>
  <c r="U9" i="14"/>
  <c r="T9" i="14"/>
  <c r="R9" i="14"/>
  <c r="Q9" i="14"/>
  <c r="O9" i="14"/>
  <c r="N9" i="14"/>
  <c r="L9" i="14"/>
  <c r="K9" i="14"/>
  <c r="I9" i="14"/>
  <c r="H9" i="14"/>
  <c r="F9" i="14"/>
  <c r="E9" i="14"/>
  <c r="B9" i="14"/>
  <c r="A9" i="14"/>
  <c r="AD8" i="14"/>
  <c r="AA8" i="14"/>
  <c r="Z8" i="14"/>
  <c r="Z46" i="14" s="1"/>
  <c r="AA46" i="14" s="1"/>
  <c r="X8" i="14"/>
  <c r="W8" i="14"/>
  <c r="U8" i="14"/>
  <c r="T8" i="14"/>
  <c r="R8" i="14"/>
  <c r="Q8" i="14"/>
  <c r="O8" i="14"/>
  <c r="N8" i="14"/>
  <c r="N46" i="14" s="1"/>
  <c r="O46" i="14" s="1"/>
  <c r="L8" i="14"/>
  <c r="K8" i="14"/>
  <c r="I8" i="14"/>
  <c r="H8" i="14"/>
  <c r="F8" i="14"/>
  <c r="E8" i="14"/>
  <c r="B8" i="14"/>
  <c r="A8" i="14"/>
  <c r="AD7" i="14"/>
  <c r="AA7" i="14"/>
  <c r="Z7" i="14"/>
  <c r="X7" i="14"/>
  <c r="W7" i="14"/>
  <c r="U7" i="14"/>
  <c r="T7" i="14"/>
  <c r="R7" i="14"/>
  <c r="Q7" i="14"/>
  <c r="O7" i="14"/>
  <c r="N7" i="14"/>
  <c r="L7" i="14"/>
  <c r="K7" i="14"/>
  <c r="I7" i="14"/>
  <c r="H7" i="14"/>
  <c r="F7" i="14"/>
  <c r="E7" i="14"/>
  <c r="B7" i="14"/>
  <c r="A7" i="14"/>
  <c r="AD6" i="14"/>
  <c r="AA6" i="14"/>
  <c r="Z6" i="14"/>
  <c r="X6" i="14"/>
  <c r="W6" i="14"/>
  <c r="U6" i="14"/>
  <c r="T6" i="14"/>
  <c r="R6" i="14"/>
  <c r="Q6" i="14"/>
  <c r="O6" i="14"/>
  <c r="N6" i="14"/>
  <c r="L6" i="14"/>
  <c r="K6" i="14"/>
  <c r="I6" i="14"/>
  <c r="H6" i="14"/>
  <c r="F6" i="14"/>
  <c r="E6" i="14"/>
  <c r="B6" i="14"/>
  <c r="A6" i="14"/>
  <c r="AD5" i="14"/>
  <c r="AA5" i="14"/>
  <c r="Z5" i="14"/>
  <c r="X5" i="14"/>
  <c r="W5" i="14"/>
  <c r="W46" i="14" s="1"/>
  <c r="X46" i="14" s="1"/>
  <c r="U5" i="14"/>
  <c r="T5" i="14"/>
  <c r="T46" i="14" s="1"/>
  <c r="U46" i="14" s="1"/>
  <c r="R5" i="14"/>
  <c r="Q5" i="14"/>
  <c r="Q46" i="14" s="1"/>
  <c r="R46" i="14" s="1"/>
  <c r="O5" i="14"/>
  <c r="N5" i="14"/>
  <c r="L5" i="14"/>
  <c r="K5" i="14"/>
  <c r="K46" i="14" s="1"/>
  <c r="L46" i="14" s="1"/>
  <c r="I5" i="14"/>
  <c r="H5" i="14"/>
  <c r="H46" i="14" s="1"/>
  <c r="I46" i="14" s="1"/>
  <c r="F5" i="14"/>
  <c r="E5" i="14"/>
  <c r="E46" i="14" s="1"/>
  <c r="F46" i="14" s="1"/>
  <c r="B5" i="14"/>
  <c r="A5" i="14"/>
  <c r="AB3" i="14"/>
  <c r="AB44" i="14" s="1"/>
  <c r="AC44" i="14" s="1"/>
  <c r="C46" i="13"/>
  <c r="AD44" i="13"/>
  <c r="AA44" i="13"/>
  <c r="Z44" i="13"/>
  <c r="X44" i="13"/>
  <c r="W44" i="13"/>
  <c r="U44" i="13"/>
  <c r="T44" i="13"/>
  <c r="R44" i="13"/>
  <c r="Q44" i="13"/>
  <c r="O44" i="13"/>
  <c r="N44" i="13"/>
  <c r="L44" i="13"/>
  <c r="K44" i="13"/>
  <c r="I44" i="13"/>
  <c r="H44" i="13"/>
  <c r="F44" i="13"/>
  <c r="E44" i="13"/>
  <c r="B44" i="13"/>
  <c r="A44" i="13"/>
  <c r="AD43" i="13"/>
  <c r="AA43" i="13"/>
  <c r="Z43" i="13"/>
  <c r="X43" i="13"/>
  <c r="W43" i="13"/>
  <c r="U43" i="13"/>
  <c r="T43" i="13"/>
  <c r="R43" i="13"/>
  <c r="Q43" i="13"/>
  <c r="O43" i="13"/>
  <c r="N43" i="13"/>
  <c r="L43" i="13"/>
  <c r="K43" i="13"/>
  <c r="I43" i="13"/>
  <c r="H43" i="13"/>
  <c r="F43" i="13"/>
  <c r="E43" i="13"/>
  <c r="B43" i="13"/>
  <c r="A43" i="13"/>
  <c r="AD42" i="13"/>
  <c r="AA42" i="13"/>
  <c r="Z42" i="13"/>
  <c r="X42" i="13"/>
  <c r="W42" i="13"/>
  <c r="U42" i="13"/>
  <c r="T42" i="13"/>
  <c r="R42" i="13"/>
  <c r="Q42" i="13"/>
  <c r="O42" i="13"/>
  <c r="N42" i="13"/>
  <c r="L42" i="13"/>
  <c r="K42" i="13"/>
  <c r="I42" i="13"/>
  <c r="H42" i="13"/>
  <c r="F42" i="13"/>
  <c r="E42" i="13"/>
  <c r="B42" i="13"/>
  <c r="A42" i="13"/>
  <c r="AD41" i="13"/>
  <c r="AB41" i="13"/>
  <c r="AC41" i="13" s="1"/>
  <c r="AA41" i="13"/>
  <c r="Z41" i="13"/>
  <c r="X41" i="13"/>
  <c r="W41" i="13"/>
  <c r="U41" i="13"/>
  <c r="T41" i="13"/>
  <c r="R41" i="13"/>
  <c r="Q41" i="13"/>
  <c r="O41" i="13"/>
  <c r="N41" i="13"/>
  <c r="L41" i="13"/>
  <c r="K41" i="13"/>
  <c r="I41" i="13"/>
  <c r="H41" i="13"/>
  <c r="F41" i="13"/>
  <c r="E41" i="13"/>
  <c r="B41" i="13"/>
  <c r="A41" i="13"/>
  <c r="AD40" i="13"/>
  <c r="AA40" i="13"/>
  <c r="Z40" i="13"/>
  <c r="X40" i="13"/>
  <c r="W40" i="13"/>
  <c r="U40" i="13"/>
  <c r="T40" i="13"/>
  <c r="R40" i="13"/>
  <c r="Q40" i="13"/>
  <c r="O40" i="13"/>
  <c r="N40" i="13"/>
  <c r="L40" i="13"/>
  <c r="K40" i="13"/>
  <c r="I40" i="13"/>
  <c r="H40" i="13"/>
  <c r="F40" i="13"/>
  <c r="E40" i="13"/>
  <c r="B40" i="13"/>
  <c r="A40" i="13"/>
  <c r="AD39" i="13"/>
  <c r="AA39" i="13"/>
  <c r="Z39" i="13"/>
  <c r="X39" i="13"/>
  <c r="W39" i="13"/>
  <c r="U39" i="13"/>
  <c r="T39" i="13"/>
  <c r="R39" i="13"/>
  <c r="Q39" i="13"/>
  <c r="O39" i="13"/>
  <c r="N39" i="13"/>
  <c r="L39" i="13"/>
  <c r="K39" i="13"/>
  <c r="I39" i="13"/>
  <c r="H39" i="13"/>
  <c r="F39" i="13"/>
  <c r="E39" i="13"/>
  <c r="B39" i="13"/>
  <c r="A39" i="13"/>
  <c r="AD38" i="13"/>
  <c r="AA38" i="13"/>
  <c r="Z38" i="13"/>
  <c r="X38" i="13"/>
  <c r="W38" i="13"/>
  <c r="U38" i="13"/>
  <c r="T38" i="13"/>
  <c r="R38" i="13"/>
  <c r="Q38" i="13"/>
  <c r="O38" i="13"/>
  <c r="N38" i="13"/>
  <c r="L38" i="13"/>
  <c r="K38" i="13"/>
  <c r="I38" i="13"/>
  <c r="H38" i="13"/>
  <c r="F38" i="13"/>
  <c r="E38" i="13"/>
  <c r="B38" i="13"/>
  <c r="A38" i="13"/>
  <c r="AD37" i="13"/>
  <c r="AA37" i="13"/>
  <c r="Z37" i="13"/>
  <c r="X37" i="13"/>
  <c r="W37" i="13"/>
  <c r="U37" i="13"/>
  <c r="T37" i="13"/>
  <c r="R37" i="13"/>
  <c r="Q37" i="13"/>
  <c r="O37" i="13"/>
  <c r="N37" i="13"/>
  <c r="L37" i="13"/>
  <c r="K37" i="13"/>
  <c r="I37" i="13"/>
  <c r="H37" i="13"/>
  <c r="F37" i="13"/>
  <c r="E37" i="13"/>
  <c r="B37" i="13"/>
  <c r="A37" i="13"/>
  <c r="AD36" i="13"/>
  <c r="AA36" i="13"/>
  <c r="Z36" i="13"/>
  <c r="X36" i="13"/>
  <c r="W36" i="13"/>
  <c r="U36" i="13"/>
  <c r="T36" i="13"/>
  <c r="R36" i="13"/>
  <c r="Q36" i="13"/>
  <c r="O36" i="13"/>
  <c r="N36" i="13"/>
  <c r="L36" i="13"/>
  <c r="K36" i="13"/>
  <c r="I36" i="13"/>
  <c r="H36" i="13"/>
  <c r="F36" i="13"/>
  <c r="E36" i="13"/>
  <c r="B36" i="13"/>
  <c r="A36" i="13"/>
  <c r="AD35" i="13"/>
  <c r="AA35" i="13"/>
  <c r="Z35" i="13"/>
  <c r="X35" i="13"/>
  <c r="W35" i="13"/>
  <c r="U35" i="13"/>
  <c r="T35" i="13"/>
  <c r="R35" i="13"/>
  <c r="Q35" i="13"/>
  <c r="O35" i="13"/>
  <c r="N35" i="13"/>
  <c r="L35" i="13"/>
  <c r="K35" i="13"/>
  <c r="I35" i="13"/>
  <c r="H35" i="13"/>
  <c r="F35" i="13"/>
  <c r="E35" i="13"/>
  <c r="B35" i="13"/>
  <c r="A35" i="13"/>
  <c r="AD34" i="13"/>
  <c r="AA34" i="13"/>
  <c r="Z34" i="13"/>
  <c r="X34" i="13"/>
  <c r="W34" i="13"/>
  <c r="U34" i="13"/>
  <c r="T34" i="13"/>
  <c r="R34" i="13"/>
  <c r="Q34" i="13"/>
  <c r="O34" i="13"/>
  <c r="N34" i="13"/>
  <c r="L34" i="13"/>
  <c r="K34" i="13"/>
  <c r="I34" i="13"/>
  <c r="H34" i="13"/>
  <c r="F34" i="13"/>
  <c r="E34" i="13"/>
  <c r="B34" i="13"/>
  <c r="A34" i="13"/>
  <c r="AD33" i="13"/>
  <c r="AB33" i="13"/>
  <c r="AC33" i="13" s="1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F33" i="13"/>
  <c r="E33" i="13"/>
  <c r="B33" i="13"/>
  <c r="A33" i="13"/>
  <c r="AD32" i="13"/>
  <c r="AA32" i="13"/>
  <c r="Z32" i="13"/>
  <c r="X32" i="13"/>
  <c r="W32" i="13"/>
  <c r="U32" i="13"/>
  <c r="T32" i="13"/>
  <c r="R32" i="13"/>
  <c r="Q32" i="13"/>
  <c r="O32" i="13"/>
  <c r="N32" i="13"/>
  <c r="L32" i="13"/>
  <c r="K32" i="13"/>
  <c r="I32" i="13"/>
  <c r="H32" i="13"/>
  <c r="F32" i="13"/>
  <c r="E32" i="13"/>
  <c r="B32" i="13"/>
  <c r="A32" i="13"/>
  <c r="AD31" i="13"/>
  <c r="AA31" i="13"/>
  <c r="Z31" i="13"/>
  <c r="X31" i="13"/>
  <c r="W31" i="13"/>
  <c r="U31" i="13"/>
  <c r="T31" i="13"/>
  <c r="R31" i="13"/>
  <c r="Q31" i="13"/>
  <c r="O31" i="13"/>
  <c r="N31" i="13"/>
  <c r="L31" i="13"/>
  <c r="K31" i="13"/>
  <c r="I31" i="13"/>
  <c r="H31" i="13"/>
  <c r="F31" i="13"/>
  <c r="E31" i="13"/>
  <c r="B31" i="13"/>
  <c r="A31" i="13"/>
  <c r="AD30" i="13"/>
  <c r="AA30" i="13"/>
  <c r="Z30" i="13"/>
  <c r="X30" i="13"/>
  <c r="W30" i="13"/>
  <c r="U30" i="13"/>
  <c r="T30" i="13"/>
  <c r="R30" i="13"/>
  <c r="Q30" i="13"/>
  <c r="O30" i="13"/>
  <c r="N30" i="13"/>
  <c r="L30" i="13"/>
  <c r="K30" i="13"/>
  <c r="I30" i="13"/>
  <c r="H30" i="13"/>
  <c r="F30" i="13"/>
  <c r="E30" i="13"/>
  <c r="B30" i="13"/>
  <c r="A30" i="13"/>
  <c r="AD29" i="13"/>
  <c r="AA29" i="13"/>
  <c r="Z29" i="13"/>
  <c r="X29" i="13"/>
  <c r="W29" i="13"/>
  <c r="U29" i="13"/>
  <c r="T29" i="13"/>
  <c r="R29" i="13"/>
  <c r="Q29" i="13"/>
  <c r="O29" i="13"/>
  <c r="N29" i="13"/>
  <c r="L29" i="13"/>
  <c r="K29" i="13"/>
  <c r="I29" i="13"/>
  <c r="H29" i="13"/>
  <c r="F29" i="13"/>
  <c r="E29" i="13"/>
  <c r="B29" i="13"/>
  <c r="A29" i="13"/>
  <c r="AD28" i="13"/>
  <c r="AA28" i="13"/>
  <c r="Z28" i="13"/>
  <c r="X28" i="13"/>
  <c r="W28" i="13"/>
  <c r="U28" i="13"/>
  <c r="T28" i="13"/>
  <c r="R28" i="13"/>
  <c r="Q28" i="13"/>
  <c r="O28" i="13"/>
  <c r="N28" i="13"/>
  <c r="L28" i="13"/>
  <c r="K28" i="13"/>
  <c r="I28" i="13"/>
  <c r="H28" i="13"/>
  <c r="F28" i="13"/>
  <c r="E28" i="13"/>
  <c r="B28" i="13"/>
  <c r="A28" i="13"/>
  <c r="AD27" i="13"/>
  <c r="AA27" i="13"/>
  <c r="Z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F27" i="13"/>
  <c r="E27" i="13"/>
  <c r="B27" i="13"/>
  <c r="A27" i="13"/>
  <c r="AD26" i="13"/>
  <c r="AA26" i="13"/>
  <c r="Z26" i="13"/>
  <c r="X26" i="13"/>
  <c r="W26" i="13"/>
  <c r="U26" i="13"/>
  <c r="T26" i="13"/>
  <c r="R26" i="13"/>
  <c r="Q26" i="13"/>
  <c r="O26" i="13"/>
  <c r="N26" i="13"/>
  <c r="L26" i="13"/>
  <c r="K26" i="13"/>
  <c r="I26" i="13"/>
  <c r="H26" i="13"/>
  <c r="F26" i="13"/>
  <c r="E26" i="13"/>
  <c r="B26" i="13"/>
  <c r="A26" i="13"/>
  <c r="AD25" i="13"/>
  <c r="AB25" i="13"/>
  <c r="AC25" i="13" s="1"/>
  <c r="AA25" i="13"/>
  <c r="Z25" i="13"/>
  <c r="X25" i="13"/>
  <c r="W25" i="13"/>
  <c r="U25" i="13"/>
  <c r="T25" i="13"/>
  <c r="R25" i="13"/>
  <c r="Q25" i="13"/>
  <c r="O25" i="13"/>
  <c r="N25" i="13"/>
  <c r="L25" i="13"/>
  <c r="K25" i="13"/>
  <c r="I25" i="13"/>
  <c r="H25" i="13"/>
  <c r="F25" i="13"/>
  <c r="E25" i="13"/>
  <c r="B25" i="13"/>
  <c r="A25" i="13"/>
  <c r="AD24" i="13"/>
  <c r="AA24" i="13"/>
  <c r="Z24" i="13"/>
  <c r="X24" i="13"/>
  <c r="W24" i="13"/>
  <c r="U24" i="13"/>
  <c r="T24" i="13"/>
  <c r="R24" i="13"/>
  <c r="Q24" i="13"/>
  <c r="O24" i="13"/>
  <c r="N24" i="13"/>
  <c r="L24" i="13"/>
  <c r="K24" i="13"/>
  <c r="I24" i="13"/>
  <c r="H24" i="13"/>
  <c r="F24" i="13"/>
  <c r="E24" i="13"/>
  <c r="B24" i="13"/>
  <c r="A24" i="13"/>
  <c r="AD23" i="13"/>
  <c r="AA23" i="13"/>
  <c r="Z23" i="13"/>
  <c r="X23" i="13"/>
  <c r="W23" i="13"/>
  <c r="U23" i="13"/>
  <c r="T23" i="13"/>
  <c r="R23" i="13"/>
  <c r="Q23" i="13"/>
  <c r="O23" i="13"/>
  <c r="N23" i="13"/>
  <c r="L23" i="13"/>
  <c r="K23" i="13"/>
  <c r="I23" i="13"/>
  <c r="H23" i="13"/>
  <c r="F23" i="13"/>
  <c r="E23" i="13"/>
  <c r="B23" i="13"/>
  <c r="A23" i="13"/>
  <c r="AD22" i="13"/>
  <c r="AA22" i="13"/>
  <c r="Z22" i="13"/>
  <c r="X22" i="13"/>
  <c r="W22" i="13"/>
  <c r="U22" i="13"/>
  <c r="T22" i="13"/>
  <c r="R22" i="13"/>
  <c r="Q22" i="13"/>
  <c r="O22" i="13"/>
  <c r="N22" i="13"/>
  <c r="L22" i="13"/>
  <c r="K22" i="13"/>
  <c r="I22" i="13"/>
  <c r="H22" i="13"/>
  <c r="F22" i="13"/>
  <c r="E22" i="13"/>
  <c r="B22" i="13"/>
  <c r="A22" i="13"/>
  <c r="AD21" i="13"/>
  <c r="AA21" i="13"/>
  <c r="Z21" i="13"/>
  <c r="X21" i="13"/>
  <c r="W21" i="13"/>
  <c r="U21" i="13"/>
  <c r="T21" i="13"/>
  <c r="R21" i="13"/>
  <c r="Q21" i="13"/>
  <c r="O21" i="13"/>
  <c r="N21" i="13"/>
  <c r="L21" i="13"/>
  <c r="K21" i="13"/>
  <c r="I21" i="13"/>
  <c r="H21" i="13"/>
  <c r="F21" i="13"/>
  <c r="E21" i="13"/>
  <c r="B21" i="13"/>
  <c r="A21" i="13"/>
  <c r="AD20" i="13"/>
  <c r="AA20" i="13"/>
  <c r="Z20" i="13"/>
  <c r="X20" i="13"/>
  <c r="W20" i="13"/>
  <c r="U20" i="13"/>
  <c r="T20" i="13"/>
  <c r="R20" i="13"/>
  <c r="Q20" i="13"/>
  <c r="O20" i="13"/>
  <c r="N20" i="13"/>
  <c r="L20" i="13"/>
  <c r="K20" i="13"/>
  <c r="I20" i="13"/>
  <c r="H20" i="13"/>
  <c r="F20" i="13"/>
  <c r="E20" i="13"/>
  <c r="B20" i="13"/>
  <c r="A20" i="13"/>
  <c r="AD19" i="13"/>
  <c r="AA19" i="13"/>
  <c r="Z19" i="13"/>
  <c r="X19" i="13"/>
  <c r="W19" i="13"/>
  <c r="U19" i="13"/>
  <c r="T19" i="13"/>
  <c r="R19" i="13"/>
  <c r="Q19" i="13"/>
  <c r="O19" i="13"/>
  <c r="N19" i="13"/>
  <c r="L19" i="13"/>
  <c r="K19" i="13"/>
  <c r="I19" i="13"/>
  <c r="H19" i="13"/>
  <c r="F19" i="13"/>
  <c r="E19" i="13"/>
  <c r="B19" i="13"/>
  <c r="A19" i="13"/>
  <c r="AD18" i="13"/>
  <c r="AA18" i="13"/>
  <c r="Z18" i="13"/>
  <c r="X18" i="13"/>
  <c r="W18" i="13"/>
  <c r="U18" i="13"/>
  <c r="T18" i="13"/>
  <c r="R18" i="13"/>
  <c r="Q18" i="13"/>
  <c r="O18" i="13"/>
  <c r="N18" i="13"/>
  <c r="L18" i="13"/>
  <c r="K18" i="13"/>
  <c r="I18" i="13"/>
  <c r="H18" i="13"/>
  <c r="F18" i="13"/>
  <c r="E18" i="13"/>
  <c r="B18" i="13"/>
  <c r="A18" i="13"/>
  <c r="AD17" i="13"/>
  <c r="AB17" i="13"/>
  <c r="AC17" i="13" s="1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F17" i="13"/>
  <c r="E17" i="13"/>
  <c r="B17" i="13"/>
  <c r="A17" i="13"/>
  <c r="AD16" i="13"/>
  <c r="AA16" i="13"/>
  <c r="Z16" i="13"/>
  <c r="X16" i="13"/>
  <c r="W16" i="13"/>
  <c r="U16" i="13"/>
  <c r="T16" i="13"/>
  <c r="R16" i="13"/>
  <c r="Q16" i="13"/>
  <c r="O16" i="13"/>
  <c r="N16" i="13"/>
  <c r="L16" i="13"/>
  <c r="K16" i="13"/>
  <c r="I16" i="13"/>
  <c r="H16" i="13"/>
  <c r="F16" i="13"/>
  <c r="E16" i="13"/>
  <c r="B16" i="13"/>
  <c r="A16" i="13"/>
  <c r="AD15" i="13"/>
  <c r="AA15" i="13"/>
  <c r="Z15" i="13"/>
  <c r="X15" i="13"/>
  <c r="W15" i="13"/>
  <c r="U15" i="13"/>
  <c r="T15" i="13"/>
  <c r="R15" i="13"/>
  <c r="Q15" i="13"/>
  <c r="O15" i="13"/>
  <c r="N15" i="13"/>
  <c r="L15" i="13"/>
  <c r="K15" i="13"/>
  <c r="I15" i="13"/>
  <c r="H15" i="13"/>
  <c r="F15" i="13"/>
  <c r="E15" i="13"/>
  <c r="B15" i="13"/>
  <c r="A15" i="13"/>
  <c r="AD14" i="13"/>
  <c r="AA14" i="13"/>
  <c r="Z14" i="13"/>
  <c r="X14" i="13"/>
  <c r="W14" i="13"/>
  <c r="U14" i="13"/>
  <c r="T14" i="13"/>
  <c r="R14" i="13"/>
  <c r="Q14" i="13"/>
  <c r="O14" i="13"/>
  <c r="N14" i="13"/>
  <c r="L14" i="13"/>
  <c r="K14" i="13"/>
  <c r="I14" i="13"/>
  <c r="H14" i="13"/>
  <c r="F14" i="13"/>
  <c r="E14" i="13"/>
  <c r="B14" i="13"/>
  <c r="A14" i="13"/>
  <c r="AD13" i="13"/>
  <c r="AA13" i="13"/>
  <c r="Z13" i="13"/>
  <c r="X13" i="13"/>
  <c r="W13" i="13"/>
  <c r="U13" i="13"/>
  <c r="T13" i="13"/>
  <c r="R13" i="13"/>
  <c r="Q13" i="13"/>
  <c r="O13" i="13"/>
  <c r="N13" i="13"/>
  <c r="L13" i="13"/>
  <c r="K13" i="13"/>
  <c r="I13" i="13"/>
  <c r="H13" i="13"/>
  <c r="F13" i="13"/>
  <c r="E13" i="13"/>
  <c r="B13" i="13"/>
  <c r="A13" i="13"/>
  <c r="AD12" i="13"/>
  <c r="AA12" i="13"/>
  <c r="Z12" i="13"/>
  <c r="X12" i="13"/>
  <c r="W12" i="13"/>
  <c r="U12" i="13"/>
  <c r="T12" i="13"/>
  <c r="R12" i="13"/>
  <c r="Q12" i="13"/>
  <c r="O12" i="13"/>
  <c r="N12" i="13"/>
  <c r="L12" i="13"/>
  <c r="K12" i="13"/>
  <c r="I12" i="13"/>
  <c r="H12" i="13"/>
  <c r="F12" i="13"/>
  <c r="E12" i="13"/>
  <c r="B12" i="13"/>
  <c r="A12" i="13"/>
  <c r="AD11" i="13"/>
  <c r="AA11" i="13"/>
  <c r="Z11" i="13"/>
  <c r="X11" i="13"/>
  <c r="W11" i="13"/>
  <c r="U11" i="13"/>
  <c r="T11" i="13"/>
  <c r="R11" i="13"/>
  <c r="Q11" i="13"/>
  <c r="O11" i="13"/>
  <c r="N11" i="13"/>
  <c r="L11" i="13"/>
  <c r="K11" i="13"/>
  <c r="I11" i="13"/>
  <c r="H11" i="13"/>
  <c r="F11" i="13"/>
  <c r="E11" i="13"/>
  <c r="B11" i="13"/>
  <c r="A11" i="13"/>
  <c r="AD10" i="13"/>
  <c r="AA10" i="13"/>
  <c r="Z10" i="13"/>
  <c r="X10" i="13"/>
  <c r="W10" i="13"/>
  <c r="U10" i="13"/>
  <c r="T10" i="13"/>
  <c r="R10" i="13"/>
  <c r="Q10" i="13"/>
  <c r="O10" i="13"/>
  <c r="N10" i="13"/>
  <c r="L10" i="13"/>
  <c r="K10" i="13"/>
  <c r="I10" i="13"/>
  <c r="H10" i="13"/>
  <c r="F10" i="13"/>
  <c r="E10" i="13"/>
  <c r="B10" i="13"/>
  <c r="A10" i="13"/>
  <c r="AD9" i="13"/>
  <c r="AB9" i="13"/>
  <c r="AC9" i="13" s="1"/>
  <c r="AA9" i="13"/>
  <c r="Z9" i="13"/>
  <c r="X9" i="13"/>
  <c r="W9" i="13"/>
  <c r="U9" i="13"/>
  <c r="T9" i="13"/>
  <c r="R9" i="13"/>
  <c r="Q9" i="13"/>
  <c r="O9" i="13"/>
  <c r="N9" i="13"/>
  <c r="L9" i="13"/>
  <c r="K9" i="13"/>
  <c r="I9" i="13"/>
  <c r="H9" i="13"/>
  <c r="F9" i="13"/>
  <c r="E9" i="13"/>
  <c r="B9" i="13"/>
  <c r="A9" i="13"/>
  <c r="AD8" i="13"/>
  <c r="AA8" i="13"/>
  <c r="Z8" i="13"/>
  <c r="Z46" i="13" s="1"/>
  <c r="AA46" i="13" s="1"/>
  <c r="X8" i="13"/>
  <c r="W8" i="13"/>
  <c r="U8" i="13"/>
  <c r="T8" i="13"/>
  <c r="R8" i="13"/>
  <c r="Q8" i="13"/>
  <c r="O8" i="13"/>
  <c r="N8" i="13"/>
  <c r="N46" i="13" s="1"/>
  <c r="O46" i="13" s="1"/>
  <c r="L8" i="13"/>
  <c r="K8" i="13"/>
  <c r="I8" i="13"/>
  <c r="H8" i="13"/>
  <c r="F8" i="13"/>
  <c r="E8" i="13"/>
  <c r="B8" i="13"/>
  <c r="A8" i="13"/>
  <c r="AD7" i="13"/>
  <c r="AA7" i="13"/>
  <c r="Z7" i="13"/>
  <c r="X7" i="13"/>
  <c r="W7" i="13"/>
  <c r="U7" i="13"/>
  <c r="T7" i="13"/>
  <c r="R7" i="13"/>
  <c r="Q7" i="13"/>
  <c r="O7" i="13"/>
  <c r="N7" i="13"/>
  <c r="L7" i="13"/>
  <c r="K7" i="13"/>
  <c r="I7" i="13"/>
  <c r="H7" i="13"/>
  <c r="F7" i="13"/>
  <c r="E7" i="13"/>
  <c r="B7" i="13"/>
  <c r="A7" i="13"/>
  <c r="AD6" i="13"/>
  <c r="AA6" i="13"/>
  <c r="Z6" i="13"/>
  <c r="X6" i="13"/>
  <c r="W6" i="13"/>
  <c r="U6" i="13"/>
  <c r="T6" i="13"/>
  <c r="R6" i="13"/>
  <c r="Q6" i="13"/>
  <c r="O6" i="13"/>
  <c r="N6" i="13"/>
  <c r="L6" i="13"/>
  <c r="K6" i="13"/>
  <c r="I6" i="13"/>
  <c r="H6" i="13"/>
  <c r="F6" i="13"/>
  <c r="E6" i="13"/>
  <c r="B6" i="13"/>
  <c r="A6" i="13"/>
  <c r="AD5" i="13"/>
  <c r="AA5" i="13"/>
  <c r="Z5" i="13"/>
  <c r="X5" i="13"/>
  <c r="W5" i="13"/>
  <c r="W46" i="13" s="1"/>
  <c r="X46" i="13" s="1"/>
  <c r="U5" i="13"/>
  <c r="T5" i="13"/>
  <c r="T46" i="13" s="1"/>
  <c r="U46" i="13" s="1"/>
  <c r="R5" i="13"/>
  <c r="Q5" i="13"/>
  <c r="Q46" i="13" s="1"/>
  <c r="R46" i="13" s="1"/>
  <c r="O5" i="13"/>
  <c r="N5" i="13"/>
  <c r="L5" i="13"/>
  <c r="K5" i="13"/>
  <c r="K46" i="13" s="1"/>
  <c r="L46" i="13" s="1"/>
  <c r="I5" i="13"/>
  <c r="H5" i="13"/>
  <c r="H46" i="13" s="1"/>
  <c r="I46" i="13" s="1"/>
  <c r="F5" i="13"/>
  <c r="E5" i="13"/>
  <c r="E46" i="13" s="1"/>
  <c r="F46" i="13" s="1"/>
  <c r="B5" i="13"/>
  <c r="A5" i="13"/>
  <c r="AB3" i="13"/>
  <c r="AB44" i="13" s="1"/>
  <c r="AC44" i="13" s="1"/>
  <c r="C46" i="12"/>
  <c r="AD44" i="12"/>
  <c r="AA44" i="12"/>
  <c r="Z44" i="12"/>
  <c r="X44" i="12"/>
  <c r="W44" i="12"/>
  <c r="U44" i="12"/>
  <c r="T44" i="12"/>
  <c r="R44" i="12"/>
  <c r="Q44" i="12"/>
  <c r="O44" i="12"/>
  <c r="N44" i="12"/>
  <c r="L44" i="12"/>
  <c r="K44" i="12"/>
  <c r="I44" i="12"/>
  <c r="H44" i="12"/>
  <c r="F44" i="12"/>
  <c r="E44" i="12"/>
  <c r="B44" i="12"/>
  <c r="A44" i="12"/>
  <c r="AD43" i="12"/>
  <c r="AA43" i="12"/>
  <c r="Z43" i="12"/>
  <c r="X43" i="12"/>
  <c r="W43" i="12"/>
  <c r="U43" i="12"/>
  <c r="T43" i="12"/>
  <c r="R43" i="12"/>
  <c r="Q43" i="12"/>
  <c r="O43" i="12"/>
  <c r="N43" i="12"/>
  <c r="L43" i="12"/>
  <c r="K43" i="12"/>
  <c r="I43" i="12"/>
  <c r="H43" i="12"/>
  <c r="F43" i="12"/>
  <c r="E43" i="12"/>
  <c r="B43" i="12"/>
  <c r="A43" i="12"/>
  <c r="AD42" i="12"/>
  <c r="AA42" i="12"/>
  <c r="Z42" i="12"/>
  <c r="X42" i="12"/>
  <c r="W42" i="12"/>
  <c r="U42" i="12"/>
  <c r="T42" i="12"/>
  <c r="R42" i="12"/>
  <c r="Q42" i="12"/>
  <c r="O42" i="12"/>
  <c r="N42" i="12"/>
  <c r="L42" i="12"/>
  <c r="K42" i="12"/>
  <c r="I42" i="12"/>
  <c r="H42" i="12"/>
  <c r="F42" i="12"/>
  <c r="E42" i="12"/>
  <c r="B42" i="12"/>
  <c r="A42" i="12"/>
  <c r="AD41" i="12"/>
  <c r="AA41" i="12"/>
  <c r="Z41" i="12"/>
  <c r="X41" i="12"/>
  <c r="W41" i="12"/>
  <c r="U41" i="12"/>
  <c r="T41" i="12"/>
  <c r="R41" i="12"/>
  <c r="Q41" i="12"/>
  <c r="O41" i="12"/>
  <c r="N41" i="12"/>
  <c r="L41" i="12"/>
  <c r="K41" i="12"/>
  <c r="I41" i="12"/>
  <c r="H41" i="12"/>
  <c r="F41" i="12"/>
  <c r="E41" i="12"/>
  <c r="B41" i="12"/>
  <c r="A41" i="12"/>
  <c r="AD40" i="12"/>
  <c r="AA40" i="12"/>
  <c r="Z40" i="12"/>
  <c r="X40" i="12"/>
  <c r="W40" i="12"/>
  <c r="U40" i="12"/>
  <c r="T40" i="12"/>
  <c r="R40" i="12"/>
  <c r="Q40" i="12"/>
  <c r="O40" i="12"/>
  <c r="N40" i="12"/>
  <c r="L40" i="12"/>
  <c r="K40" i="12"/>
  <c r="I40" i="12"/>
  <c r="H40" i="12"/>
  <c r="F40" i="12"/>
  <c r="E40" i="12"/>
  <c r="B40" i="12"/>
  <c r="A40" i="12"/>
  <c r="AD39" i="12"/>
  <c r="AA39" i="12"/>
  <c r="Z39" i="12"/>
  <c r="X39" i="12"/>
  <c r="W39" i="12"/>
  <c r="U39" i="12"/>
  <c r="T39" i="12"/>
  <c r="R39" i="12"/>
  <c r="Q39" i="12"/>
  <c r="O39" i="12"/>
  <c r="N39" i="12"/>
  <c r="L39" i="12"/>
  <c r="K39" i="12"/>
  <c r="I39" i="12"/>
  <c r="H39" i="12"/>
  <c r="F39" i="12"/>
  <c r="E39" i="12"/>
  <c r="B39" i="12"/>
  <c r="A39" i="12"/>
  <c r="AD38" i="12"/>
  <c r="AA38" i="12"/>
  <c r="Z38" i="12"/>
  <c r="X38" i="12"/>
  <c r="W38" i="12"/>
  <c r="U38" i="12"/>
  <c r="T38" i="12"/>
  <c r="R38" i="12"/>
  <c r="Q38" i="12"/>
  <c r="O38" i="12"/>
  <c r="N38" i="12"/>
  <c r="L38" i="12"/>
  <c r="K38" i="12"/>
  <c r="I38" i="12"/>
  <c r="H38" i="12"/>
  <c r="F38" i="12"/>
  <c r="E38" i="12"/>
  <c r="B38" i="12"/>
  <c r="A38" i="12"/>
  <c r="AD37" i="12"/>
  <c r="AA37" i="12"/>
  <c r="Z37" i="12"/>
  <c r="X37" i="12"/>
  <c r="W37" i="12"/>
  <c r="U37" i="12"/>
  <c r="T37" i="12"/>
  <c r="R37" i="12"/>
  <c r="Q37" i="12"/>
  <c r="O37" i="12"/>
  <c r="N37" i="12"/>
  <c r="L37" i="12"/>
  <c r="K37" i="12"/>
  <c r="I37" i="12"/>
  <c r="H37" i="12"/>
  <c r="F37" i="12"/>
  <c r="E37" i="12"/>
  <c r="B37" i="12"/>
  <c r="A37" i="12"/>
  <c r="AD36" i="12"/>
  <c r="AA36" i="12"/>
  <c r="Z36" i="12"/>
  <c r="X36" i="12"/>
  <c r="W36" i="12"/>
  <c r="U36" i="12"/>
  <c r="T36" i="12"/>
  <c r="R36" i="12"/>
  <c r="Q36" i="12"/>
  <c r="O36" i="12"/>
  <c r="N36" i="12"/>
  <c r="L36" i="12"/>
  <c r="K36" i="12"/>
  <c r="I36" i="12"/>
  <c r="H36" i="12"/>
  <c r="F36" i="12"/>
  <c r="E36" i="12"/>
  <c r="B36" i="12"/>
  <c r="A36" i="12"/>
  <c r="AD35" i="12"/>
  <c r="AA35" i="12"/>
  <c r="Z35" i="12"/>
  <c r="X35" i="12"/>
  <c r="W35" i="12"/>
  <c r="U35" i="12"/>
  <c r="T35" i="12"/>
  <c r="R35" i="12"/>
  <c r="Q35" i="12"/>
  <c r="O35" i="12"/>
  <c r="N35" i="12"/>
  <c r="L35" i="12"/>
  <c r="K35" i="12"/>
  <c r="I35" i="12"/>
  <c r="H35" i="12"/>
  <c r="F35" i="12"/>
  <c r="E35" i="12"/>
  <c r="B35" i="12"/>
  <c r="A35" i="12"/>
  <c r="AD34" i="12"/>
  <c r="AA34" i="12"/>
  <c r="Z34" i="12"/>
  <c r="X34" i="12"/>
  <c r="W34" i="12"/>
  <c r="U34" i="12"/>
  <c r="T34" i="12"/>
  <c r="R34" i="12"/>
  <c r="Q34" i="12"/>
  <c r="O34" i="12"/>
  <c r="N34" i="12"/>
  <c r="L34" i="12"/>
  <c r="K34" i="12"/>
  <c r="I34" i="12"/>
  <c r="H34" i="12"/>
  <c r="F34" i="12"/>
  <c r="E34" i="12"/>
  <c r="B34" i="12"/>
  <c r="A34" i="12"/>
  <c r="AD33" i="12"/>
  <c r="AA33" i="12"/>
  <c r="Z33" i="12"/>
  <c r="X33" i="12"/>
  <c r="W33" i="12"/>
  <c r="U33" i="12"/>
  <c r="T33" i="12"/>
  <c r="R33" i="12"/>
  <c r="Q33" i="12"/>
  <c r="O33" i="12"/>
  <c r="N33" i="12"/>
  <c r="L33" i="12"/>
  <c r="K33" i="12"/>
  <c r="I33" i="12"/>
  <c r="H33" i="12"/>
  <c r="F33" i="12"/>
  <c r="E33" i="12"/>
  <c r="B33" i="12"/>
  <c r="A33" i="12"/>
  <c r="AD32" i="12"/>
  <c r="AA32" i="12"/>
  <c r="Z32" i="12"/>
  <c r="X32" i="12"/>
  <c r="W32" i="12"/>
  <c r="U32" i="12"/>
  <c r="T32" i="12"/>
  <c r="R32" i="12"/>
  <c r="Q32" i="12"/>
  <c r="O32" i="12"/>
  <c r="N32" i="12"/>
  <c r="L32" i="12"/>
  <c r="K32" i="12"/>
  <c r="I32" i="12"/>
  <c r="H32" i="12"/>
  <c r="F32" i="12"/>
  <c r="E32" i="12"/>
  <c r="B32" i="12"/>
  <c r="A32" i="12"/>
  <c r="AD31" i="12"/>
  <c r="AA31" i="12"/>
  <c r="Z31" i="12"/>
  <c r="X31" i="12"/>
  <c r="W31" i="12"/>
  <c r="U31" i="12"/>
  <c r="T31" i="12"/>
  <c r="R31" i="12"/>
  <c r="Q31" i="12"/>
  <c r="O31" i="12"/>
  <c r="N31" i="12"/>
  <c r="L31" i="12"/>
  <c r="K31" i="12"/>
  <c r="I31" i="12"/>
  <c r="H31" i="12"/>
  <c r="F31" i="12"/>
  <c r="E31" i="12"/>
  <c r="B31" i="12"/>
  <c r="A31" i="12"/>
  <c r="AD30" i="12"/>
  <c r="AA30" i="12"/>
  <c r="Z30" i="12"/>
  <c r="X30" i="12"/>
  <c r="W30" i="12"/>
  <c r="U30" i="12"/>
  <c r="T30" i="12"/>
  <c r="R30" i="12"/>
  <c r="Q30" i="12"/>
  <c r="O30" i="12"/>
  <c r="N30" i="12"/>
  <c r="L30" i="12"/>
  <c r="K30" i="12"/>
  <c r="I30" i="12"/>
  <c r="H30" i="12"/>
  <c r="F30" i="12"/>
  <c r="E30" i="12"/>
  <c r="B30" i="12"/>
  <c r="A30" i="12"/>
  <c r="AD29" i="12"/>
  <c r="AA29" i="12"/>
  <c r="Z29" i="12"/>
  <c r="X29" i="12"/>
  <c r="W29" i="12"/>
  <c r="U29" i="12"/>
  <c r="T29" i="12"/>
  <c r="R29" i="12"/>
  <c r="Q29" i="12"/>
  <c r="O29" i="12"/>
  <c r="N29" i="12"/>
  <c r="L29" i="12"/>
  <c r="K29" i="12"/>
  <c r="I29" i="12"/>
  <c r="H29" i="12"/>
  <c r="F29" i="12"/>
  <c r="E29" i="12"/>
  <c r="B29" i="12"/>
  <c r="A29" i="12"/>
  <c r="AD28" i="12"/>
  <c r="AA28" i="12"/>
  <c r="Z28" i="12"/>
  <c r="X28" i="12"/>
  <c r="W28" i="12"/>
  <c r="U28" i="12"/>
  <c r="T28" i="12"/>
  <c r="R28" i="12"/>
  <c r="Q28" i="12"/>
  <c r="O28" i="12"/>
  <c r="N28" i="12"/>
  <c r="L28" i="12"/>
  <c r="K28" i="12"/>
  <c r="I28" i="12"/>
  <c r="H28" i="12"/>
  <c r="F28" i="12"/>
  <c r="E28" i="12"/>
  <c r="B28" i="12"/>
  <c r="A28" i="12"/>
  <c r="AD27" i="12"/>
  <c r="AA27" i="12"/>
  <c r="Z27" i="12"/>
  <c r="X27" i="12"/>
  <c r="W27" i="12"/>
  <c r="U27" i="12"/>
  <c r="T27" i="12"/>
  <c r="R27" i="12"/>
  <c r="Q27" i="12"/>
  <c r="O27" i="12"/>
  <c r="N27" i="12"/>
  <c r="L27" i="12"/>
  <c r="K27" i="12"/>
  <c r="I27" i="12"/>
  <c r="H27" i="12"/>
  <c r="F27" i="12"/>
  <c r="E27" i="12"/>
  <c r="B27" i="12"/>
  <c r="A27" i="12"/>
  <c r="AD26" i="12"/>
  <c r="AA26" i="12"/>
  <c r="Z26" i="12"/>
  <c r="X26" i="12"/>
  <c r="W26" i="12"/>
  <c r="U26" i="12"/>
  <c r="T26" i="12"/>
  <c r="R26" i="12"/>
  <c r="Q26" i="12"/>
  <c r="O26" i="12"/>
  <c r="N26" i="12"/>
  <c r="L26" i="12"/>
  <c r="K26" i="12"/>
  <c r="I26" i="12"/>
  <c r="H26" i="12"/>
  <c r="F26" i="12"/>
  <c r="E26" i="12"/>
  <c r="B26" i="12"/>
  <c r="A26" i="12"/>
  <c r="AD25" i="12"/>
  <c r="AA25" i="12"/>
  <c r="Z25" i="12"/>
  <c r="X25" i="12"/>
  <c r="W25" i="12"/>
  <c r="U25" i="12"/>
  <c r="T25" i="12"/>
  <c r="R25" i="12"/>
  <c r="Q25" i="12"/>
  <c r="O25" i="12"/>
  <c r="N25" i="12"/>
  <c r="L25" i="12"/>
  <c r="K25" i="12"/>
  <c r="I25" i="12"/>
  <c r="H25" i="12"/>
  <c r="F25" i="12"/>
  <c r="E25" i="12"/>
  <c r="B25" i="12"/>
  <c r="A25" i="12"/>
  <c r="AD24" i="12"/>
  <c r="AA24" i="12"/>
  <c r="Z24" i="12"/>
  <c r="X24" i="12"/>
  <c r="W24" i="12"/>
  <c r="U24" i="12"/>
  <c r="T24" i="12"/>
  <c r="R24" i="12"/>
  <c r="Q24" i="12"/>
  <c r="O24" i="12"/>
  <c r="N24" i="12"/>
  <c r="L24" i="12"/>
  <c r="K24" i="12"/>
  <c r="I24" i="12"/>
  <c r="H24" i="12"/>
  <c r="F24" i="12"/>
  <c r="E24" i="12"/>
  <c r="B24" i="12"/>
  <c r="A24" i="12"/>
  <c r="AD23" i="12"/>
  <c r="AA23" i="12"/>
  <c r="Z23" i="12"/>
  <c r="X23" i="12"/>
  <c r="W23" i="12"/>
  <c r="U23" i="12"/>
  <c r="T23" i="12"/>
  <c r="R23" i="12"/>
  <c r="Q23" i="12"/>
  <c r="O23" i="12"/>
  <c r="N23" i="12"/>
  <c r="L23" i="12"/>
  <c r="K23" i="12"/>
  <c r="I23" i="12"/>
  <c r="H23" i="12"/>
  <c r="F23" i="12"/>
  <c r="E23" i="12"/>
  <c r="B23" i="12"/>
  <c r="A23" i="12"/>
  <c r="AD22" i="12"/>
  <c r="AA22" i="12"/>
  <c r="Z22" i="12"/>
  <c r="X22" i="12"/>
  <c r="W22" i="12"/>
  <c r="U22" i="12"/>
  <c r="T22" i="12"/>
  <c r="R22" i="12"/>
  <c r="Q22" i="12"/>
  <c r="O22" i="12"/>
  <c r="N22" i="12"/>
  <c r="L22" i="12"/>
  <c r="K22" i="12"/>
  <c r="I22" i="12"/>
  <c r="H22" i="12"/>
  <c r="F22" i="12"/>
  <c r="E22" i="12"/>
  <c r="B22" i="12"/>
  <c r="A22" i="12"/>
  <c r="AD21" i="12"/>
  <c r="AA21" i="12"/>
  <c r="Z21" i="12"/>
  <c r="X21" i="12"/>
  <c r="W21" i="12"/>
  <c r="U21" i="12"/>
  <c r="T21" i="12"/>
  <c r="R21" i="12"/>
  <c r="Q21" i="12"/>
  <c r="O21" i="12"/>
  <c r="N21" i="12"/>
  <c r="L21" i="12"/>
  <c r="K21" i="12"/>
  <c r="I21" i="12"/>
  <c r="H21" i="12"/>
  <c r="F21" i="12"/>
  <c r="E21" i="12"/>
  <c r="B21" i="12"/>
  <c r="A21" i="12"/>
  <c r="AD20" i="12"/>
  <c r="AA20" i="12"/>
  <c r="Z20" i="12"/>
  <c r="X20" i="12"/>
  <c r="W20" i="12"/>
  <c r="U20" i="12"/>
  <c r="T20" i="12"/>
  <c r="R20" i="12"/>
  <c r="Q20" i="12"/>
  <c r="O20" i="12"/>
  <c r="N20" i="12"/>
  <c r="L20" i="12"/>
  <c r="K20" i="12"/>
  <c r="I20" i="12"/>
  <c r="H20" i="12"/>
  <c r="F20" i="12"/>
  <c r="E20" i="12"/>
  <c r="B20" i="12"/>
  <c r="A20" i="12"/>
  <c r="AD19" i="12"/>
  <c r="AA19" i="12"/>
  <c r="Z19" i="12"/>
  <c r="X19" i="12"/>
  <c r="W19" i="12"/>
  <c r="U19" i="12"/>
  <c r="T19" i="12"/>
  <c r="R19" i="12"/>
  <c r="Q19" i="12"/>
  <c r="O19" i="12"/>
  <c r="N19" i="12"/>
  <c r="L19" i="12"/>
  <c r="K19" i="12"/>
  <c r="I19" i="12"/>
  <c r="H19" i="12"/>
  <c r="F19" i="12"/>
  <c r="E19" i="12"/>
  <c r="B19" i="12"/>
  <c r="A19" i="12"/>
  <c r="AD18" i="12"/>
  <c r="AA18" i="12"/>
  <c r="Z18" i="12"/>
  <c r="X18" i="12"/>
  <c r="W18" i="12"/>
  <c r="U18" i="12"/>
  <c r="T18" i="12"/>
  <c r="R18" i="12"/>
  <c r="Q18" i="12"/>
  <c r="O18" i="12"/>
  <c r="N18" i="12"/>
  <c r="L18" i="12"/>
  <c r="K18" i="12"/>
  <c r="I18" i="12"/>
  <c r="H18" i="12"/>
  <c r="F18" i="12"/>
  <c r="E18" i="12"/>
  <c r="B18" i="12"/>
  <c r="A18" i="12"/>
  <c r="AD17" i="12"/>
  <c r="AA17" i="12"/>
  <c r="Z17" i="12"/>
  <c r="X17" i="12"/>
  <c r="W17" i="12"/>
  <c r="U17" i="12"/>
  <c r="T17" i="12"/>
  <c r="R17" i="12"/>
  <c r="Q17" i="12"/>
  <c r="O17" i="12"/>
  <c r="N17" i="12"/>
  <c r="L17" i="12"/>
  <c r="K17" i="12"/>
  <c r="I17" i="12"/>
  <c r="H17" i="12"/>
  <c r="F17" i="12"/>
  <c r="E17" i="12"/>
  <c r="B17" i="12"/>
  <c r="A17" i="12"/>
  <c r="AD16" i="12"/>
  <c r="AA16" i="12"/>
  <c r="Z16" i="12"/>
  <c r="X16" i="12"/>
  <c r="W16" i="12"/>
  <c r="U16" i="12"/>
  <c r="T16" i="12"/>
  <c r="R16" i="12"/>
  <c r="Q16" i="12"/>
  <c r="O16" i="12"/>
  <c r="N16" i="12"/>
  <c r="L16" i="12"/>
  <c r="K16" i="12"/>
  <c r="I16" i="12"/>
  <c r="H16" i="12"/>
  <c r="F16" i="12"/>
  <c r="E16" i="12"/>
  <c r="B16" i="12"/>
  <c r="A16" i="12"/>
  <c r="AD15" i="12"/>
  <c r="AA15" i="12"/>
  <c r="Z15" i="12"/>
  <c r="X15" i="12"/>
  <c r="W15" i="12"/>
  <c r="U15" i="12"/>
  <c r="T15" i="12"/>
  <c r="R15" i="12"/>
  <c r="Q15" i="12"/>
  <c r="O15" i="12"/>
  <c r="N15" i="12"/>
  <c r="L15" i="12"/>
  <c r="K15" i="12"/>
  <c r="I15" i="12"/>
  <c r="H15" i="12"/>
  <c r="F15" i="12"/>
  <c r="E15" i="12"/>
  <c r="B15" i="12"/>
  <c r="A15" i="12"/>
  <c r="AD14" i="12"/>
  <c r="AA14" i="12"/>
  <c r="Z14" i="12"/>
  <c r="X14" i="12"/>
  <c r="W14" i="12"/>
  <c r="U14" i="12"/>
  <c r="T14" i="12"/>
  <c r="R14" i="12"/>
  <c r="Q14" i="12"/>
  <c r="O14" i="12"/>
  <c r="N14" i="12"/>
  <c r="L14" i="12"/>
  <c r="K14" i="12"/>
  <c r="I14" i="12"/>
  <c r="H14" i="12"/>
  <c r="F14" i="12"/>
  <c r="E14" i="12"/>
  <c r="B14" i="12"/>
  <c r="A14" i="12"/>
  <c r="AD13" i="12"/>
  <c r="AA13" i="12"/>
  <c r="Z13" i="12"/>
  <c r="X13" i="12"/>
  <c r="W13" i="12"/>
  <c r="U13" i="12"/>
  <c r="T13" i="12"/>
  <c r="R13" i="12"/>
  <c r="Q13" i="12"/>
  <c r="O13" i="12"/>
  <c r="N13" i="12"/>
  <c r="L13" i="12"/>
  <c r="K13" i="12"/>
  <c r="I13" i="12"/>
  <c r="H13" i="12"/>
  <c r="F13" i="12"/>
  <c r="E13" i="12"/>
  <c r="B13" i="12"/>
  <c r="A13" i="12"/>
  <c r="AD12" i="12"/>
  <c r="AA12" i="12"/>
  <c r="Z12" i="12"/>
  <c r="X12" i="12"/>
  <c r="W12" i="12"/>
  <c r="U12" i="12"/>
  <c r="T12" i="12"/>
  <c r="R12" i="12"/>
  <c r="Q12" i="12"/>
  <c r="O12" i="12"/>
  <c r="N12" i="12"/>
  <c r="L12" i="12"/>
  <c r="K12" i="12"/>
  <c r="I12" i="12"/>
  <c r="H12" i="12"/>
  <c r="F12" i="12"/>
  <c r="E12" i="12"/>
  <c r="B12" i="12"/>
  <c r="A12" i="12"/>
  <c r="AD11" i="12"/>
  <c r="AA11" i="12"/>
  <c r="Z11" i="12"/>
  <c r="X11" i="12"/>
  <c r="W11" i="12"/>
  <c r="U11" i="12"/>
  <c r="T11" i="12"/>
  <c r="R11" i="12"/>
  <c r="Q11" i="12"/>
  <c r="O11" i="12"/>
  <c r="N11" i="12"/>
  <c r="L11" i="12"/>
  <c r="K11" i="12"/>
  <c r="I11" i="12"/>
  <c r="H11" i="12"/>
  <c r="F11" i="12"/>
  <c r="E11" i="12"/>
  <c r="B11" i="12"/>
  <c r="A11" i="12"/>
  <c r="AD10" i="12"/>
  <c r="AA10" i="12"/>
  <c r="Z10" i="12"/>
  <c r="X10" i="12"/>
  <c r="W10" i="12"/>
  <c r="U10" i="12"/>
  <c r="T10" i="12"/>
  <c r="R10" i="12"/>
  <c r="Q10" i="12"/>
  <c r="O10" i="12"/>
  <c r="N10" i="12"/>
  <c r="L10" i="12"/>
  <c r="K10" i="12"/>
  <c r="I10" i="12"/>
  <c r="H10" i="12"/>
  <c r="F10" i="12"/>
  <c r="E10" i="12"/>
  <c r="B10" i="12"/>
  <c r="A10" i="12"/>
  <c r="AD9" i="12"/>
  <c r="AA9" i="12"/>
  <c r="Z9" i="12"/>
  <c r="X9" i="12"/>
  <c r="W9" i="12"/>
  <c r="U9" i="12"/>
  <c r="T9" i="12"/>
  <c r="R9" i="12"/>
  <c r="Q9" i="12"/>
  <c r="O9" i="12"/>
  <c r="N9" i="12"/>
  <c r="L9" i="12"/>
  <c r="K9" i="12"/>
  <c r="I9" i="12"/>
  <c r="H9" i="12"/>
  <c r="F9" i="12"/>
  <c r="E9" i="12"/>
  <c r="B9" i="12"/>
  <c r="A9" i="12"/>
  <c r="AD8" i="12"/>
  <c r="AA8" i="12"/>
  <c r="Z8" i="12"/>
  <c r="Z46" i="12" s="1"/>
  <c r="X8" i="12"/>
  <c r="W8" i="12"/>
  <c r="U8" i="12"/>
  <c r="T8" i="12"/>
  <c r="R8" i="12"/>
  <c r="Q8" i="12"/>
  <c r="O8" i="12"/>
  <c r="N8" i="12"/>
  <c r="N46" i="12" s="1"/>
  <c r="L8" i="12"/>
  <c r="K8" i="12"/>
  <c r="I8" i="12"/>
  <c r="H8" i="12"/>
  <c r="F8" i="12"/>
  <c r="E8" i="12"/>
  <c r="B8" i="12"/>
  <c r="A8" i="12"/>
  <c r="AA7" i="12"/>
  <c r="Z7" i="12"/>
  <c r="X7" i="12"/>
  <c r="W7" i="12"/>
  <c r="U7" i="12"/>
  <c r="T7" i="12"/>
  <c r="R7" i="12"/>
  <c r="Q7" i="12"/>
  <c r="O7" i="12"/>
  <c r="N7" i="12"/>
  <c r="L7" i="12"/>
  <c r="K7" i="12"/>
  <c r="I7" i="12"/>
  <c r="H7" i="12"/>
  <c r="E7" i="12"/>
  <c r="F7" i="12" s="1"/>
  <c r="B7" i="12"/>
  <c r="A7" i="12"/>
  <c r="AA6" i="12"/>
  <c r="Z6" i="12"/>
  <c r="X6" i="12"/>
  <c r="W6" i="12"/>
  <c r="U6" i="12"/>
  <c r="T6" i="12"/>
  <c r="R6" i="12"/>
  <c r="Q6" i="12"/>
  <c r="O6" i="12"/>
  <c r="N6" i="12"/>
  <c r="L6" i="12"/>
  <c r="K6" i="12"/>
  <c r="I6" i="12"/>
  <c r="H6" i="12"/>
  <c r="E6" i="12"/>
  <c r="F6" i="12" s="1"/>
  <c r="B6" i="12"/>
  <c r="A6" i="12"/>
  <c r="AA5" i="12"/>
  <c r="Z5" i="12"/>
  <c r="X5" i="12"/>
  <c r="W5" i="12"/>
  <c r="W46" i="12" s="1"/>
  <c r="U5" i="12"/>
  <c r="T5" i="12"/>
  <c r="T46" i="12" s="1"/>
  <c r="R5" i="12"/>
  <c r="Q5" i="12"/>
  <c r="Q46" i="12" s="1"/>
  <c r="O5" i="12"/>
  <c r="N5" i="12"/>
  <c r="L5" i="12"/>
  <c r="K5" i="12"/>
  <c r="K46" i="12" s="1"/>
  <c r="I5" i="12"/>
  <c r="H5" i="12"/>
  <c r="H46" i="12" s="1"/>
  <c r="E5" i="12"/>
  <c r="F5" i="12" s="1"/>
  <c r="B5" i="12"/>
  <c r="A5" i="12"/>
  <c r="AB3" i="12"/>
  <c r="AB44" i="12" s="1"/>
  <c r="AC44" i="12" s="1"/>
  <c r="C46" i="11"/>
  <c r="AD44" i="11"/>
  <c r="AA44" i="11"/>
  <c r="Z44" i="11"/>
  <c r="X44" i="11"/>
  <c r="W44" i="11"/>
  <c r="U44" i="11"/>
  <c r="T44" i="11"/>
  <c r="R44" i="11"/>
  <c r="Q44" i="11"/>
  <c r="O44" i="11"/>
  <c r="N44" i="11"/>
  <c r="L44" i="11"/>
  <c r="K44" i="11"/>
  <c r="I44" i="11"/>
  <c r="H44" i="11"/>
  <c r="F44" i="11"/>
  <c r="E44" i="11"/>
  <c r="B44" i="11"/>
  <c r="A44" i="11"/>
  <c r="AD43" i="11"/>
  <c r="AA43" i="11"/>
  <c r="Z43" i="11"/>
  <c r="X43" i="11"/>
  <c r="W43" i="11"/>
  <c r="U43" i="11"/>
  <c r="T43" i="11"/>
  <c r="R43" i="11"/>
  <c r="Q43" i="11"/>
  <c r="O43" i="11"/>
  <c r="N43" i="11"/>
  <c r="L43" i="11"/>
  <c r="K43" i="11"/>
  <c r="I43" i="11"/>
  <c r="H43" i="11"/>
  <c r="F43" i="11"/>
  <c r="E43" i="11"/>
  <c r="B43" i="11"/>
  <c r="A43" i="11"/>
  <c r="AD42" i="11"/>
  <c r="AA42" i="11"/>
  <c r="Z42" i="11"/>
  <c r="X42" i="11"/>
  <c r="W42" i="11"/>
  <c r="U42" i="11"/>
  <c r="T42" i="11"/>
  <c r="R42" i="11"/>
  <c r="Q42" i="11"/>
  <c r="O42" i="11"/>
  <c r="N42" i="11"/>
  <c r="L42" i="11"/>
  <c r="K42" i="11"/>
  <c r="I42" i="11"/>
  <c r="H42" i="11"/>
  <c r="F42" i="11"/>
  <c r="E42" i="11"/>
  <c r="B42" i="11"/>
  <c r="A42" i="11"/>
  <c r="AD41" i="11"/>
  <c r="AA41" i="11"/>
  <c r="Z41" i="11"/>
  <c r="X41" i="11"/>
  <c r="W41" i="11"/>
  <c r="U41" i="11"/>
  <c r="T41" i="11"/>
  <c r="R41" i="11"/>
  <c r="Q41" i="11"/>
  <c r="O41" i="11"/>
  <c r="N41" i="11"/>
  <c r="L41" i="11"/>
  <c r="K41" i="11"/>
  <c r="I41" i="11"/>
  <c r="H41" i="11"/>
  <c r="F41" i="11"/>
  <c r="E41" i="11"/>
  <c r="B41" i="11"/>
  <c r="A41" i="11"/>
  <c r="AD40" i="11"/>
  <c r="AA40" i="11"/>
  <c r="Z40" i="11"/>
  <c r="X40" i="11"/>
  <c r="W40" i="11"/>
  <c r="U40" i="11"/>
  <c r="T40" i="11"/>
  <c r="R40" i="11"/>
  <c r="Q40" i="11"/>
  <c r="O40" i="11"/>
  <c r="N40" i="11"/>
  <c r="L40" i="11"/>
  <c r="K40" i="11"/>
  <c r="I40" i="11"/>
  <c r="H40" i="11"/>
  <c r="F40" i="11"/>
  <c r="E40" i="11"/>
  <c r="B40" i="11"/>
  <c r="A40" i="11"/>
  <c r="AD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39" i="11"/>
  <c r="A39" i="11"/>
  <c r="AD38" i="11"/>
  <c r="AA38" i="11"/>
  <c r="Z38" i="11"/>
  <c r="X38" i="11"/>
  <c r="W38" i="11"/>
  <c r="U38" i="11"/>
  <c r="T38" i="11"/>
  <c r="R38" i="11"/>
  <c r="Q38" i="11"/>
  <c r="O38" i="11"/>
  <c r="N38" i="11"/>
  <c r="L38" i="11"/>
  <c r="K38" i="11"/>
  <c r="I38" i="11"/>
  <c r="H38" i="11"/>
  <c r="F38" i="11"/>
  <c r="E38" i="11"/>
  <c r="B38" i="11"/>
  <c r="A38" i="11"/>
  <c r="AD37" i="11"/>
  <c r="AA37" i="11"/>
  <c r="Z37" i="11"/>
  <c r="X37" i="11"/>
  <c r="W37" i="11"/>
  <c r="U37" i="11"/>
  <c r="T37" i="11"/>
  <c r="R37" i="11"/>
  <c r="Q37" i="11"/>
  <c r="O37" i="11"/>
  <c r="N37" i="11"/>
  <c r="L37" i="11"/>
  <c r="K37" i="11"/>
  <c r="I37" i="11"/>
  <c r="H37" i="11"/>
  <c r="F37" i="11"/>
  <c r="E37" i="11"/>
  <c r="B37" i="11"/>
  <c r="A37" i="11"/>
  <c r="AD36" i="11"/>
  <c r="AA36" i="11"/>
  <c r="Z36" i="11"/>
  <c r="X36" i="11"/>
  <c r="W36" i="11"/>
  <c r="U36" i="11"/>
  <c r="T36" i="11"/>
  <c r="R36" i="11"/>
  <c r="Q36" i="11"/>
  <c r="O36" i="11"/>
  <c r="N36" i="11"/>
  <c r="L36" i="11"/>
  <c r="K36" i="11"/>
  <c r="I36" i="11"/>
  <c r="H36" i="11"/>
  <c r="F36" i="11"/>
  <c r="E36" i="11"/>
  <c r="B36" i="11"/>
  <c r="A36" i="11"/>
  <c r="AD35" i="11"/>
  <c r="AA35" i="11"/>
  <c r="Z35" i="11"/>
  <c r="X35" i="11"/>
  <c r="W35" i="11"/>
  <c r="U35" i="11"/>
  <c r="T35" i="11"/>
  <c r="R35" i="11"/>
  <c r="Q35" i="11"/>
  <c r="O35" i="11"/>
  <c r="N35" i="11"/>
  <c r="L35" i="11"/>
  <c r="K35" i="11"/>
  <c r="I35" i="11"/>
  <c r="H35" i="11"/>
  <c r="F35" i="11"/>
  <c r="E35" i="11"/>
  <c r="B35" i="11"/>
  <c r="A35" i="11"/>
  <c r="AD34" i="11"/>
  <c r="AA34" i="11"/>
  <c r="Z34" i="11"/>
  <c r="X34" i="11"/>
  <c r="W34" i="11"/>
  <c r="U34" i="11"/>
  <c r="T34" i="11"/>
  <c r="R34" i="11"/>
  <c r="Q34" i="11"/>
  <c r="O34" i="11"/>
  <c r="N34" i="11"/>
  <c r="L34" i="11"/>
  <c r="K34" i="11"/>
  <c r="I34" i="11"/>
  <c r="H34" i="11"/>
  <c r="F34" i="11"/>
  <c r="E34" i="11"/>
  <c r="B34" i="11"/>
  <c r="A34" i="11"/>
  <c r="AD33" i="11"/>
  <c r="AA33" i="11"/>
  <c r="Z33" i="11"/>
  <c r="X33" i="11"/>
  <c r="W33" i="11"/>
  <c r="U33" i="11"/>
  <c r="T33" i="11"/>
  <c r="R33" i="11"/>
  <c r="Q33" i="11"/>
  <c r="O33" i="11"/>
  <c r="N33" i="11"/>
  <c r="L33" i="11"/>
  <c r="K33" i="11"/>
  <c r="I33" i="11"/>
  <c r="H33" i="11"/>
  <c r="F33" i="11"/>
  <c r="E33" i="11"/>
  <c r="B33" i="11"/>
  <c r="A33" i="11"/>
  <c r="AD32" i="11"/>
  <c r="AA32" i="11"/>
  <c r="Z32" i="11"/>
  <c r="X32" i="11"/>
  <c r="W32" i="11"/>
  <c r="U32" i="11"/>
  <c r="T32" i="11"/>
  <c r="R32" i="11"/>
  <c r="Q32" i="11"/>
  <c r="O32" i="11"/>
  <c r="N32" i="11"/>
  <c r="L32" i="11"/>
  <c r="K32" i="11"/>
  <c r="I32" i="11"/>
  <c r="H32" i="11"/>
  <c r="F32" i="11"/>
  <c r="E32" i="11"/>
  <c r="B32" i="11"/>
  <c r="A32" i="11"/>
  <c r="AD31" i="11"/>
  <c r="AA31" i="11"/>
  <c r="Z31" i="11"/>
  <c r="X31" i="11"/>
  <c r="W31" i="11"/>
  <c r="U31" i="11"/>
  <c r="T31" i="11"/>
  <c r="R31" i="11"/>
  <c r="Q31" i="11"/>
  <c r="O31" i="11"/>
  <c r="N31" i="11"/>
  <c r="L31" i="11"/>
  <c r="K31" i="11"/>
  <c r="I31" i="11"/>
  <c r="H31" i="11"/>
  <c r="F31" i="11"/>
  <c r="E31" i="11"/>
  <c r="B31" i="11"/>
  <c r="A31" i="11"/>
  <c r="AD30" i="11"/>
  <c r="AA30" i="11"/>
  <c r="Z30" i="11"/>
  <c r="X30" i="11"/>
  <c r="W30" i="11"/>
  <c r="U30" i="11"/>
  <c r="T30" i="11"/>
  <c r="R30" i="11"/>
  <c r="Q30" i="11"/>
  <c r="O30" i="11"/>
  <c r="N30" i="11"/>
  <c r="L30" i="11"/>
  <c r="K30" i="11"/>
  <c r="I30" i="11"/>
  <c r="H30" i="11"/>
  <c r="F30" i="11"/>
  <c r="E30" i="11"/>
  <c r="B30" i="11"/>
  <c r="A30" i="11"/>
  <c r="AD29" i="11"/>
  <c r="AA29" i="11"/>
  <c r="Z29" i="11"/>
  <c r="X29" i="11"/>
  <c r="W29" i="11"/>
  <c r="U29" i="11"/>
  <c r="T29" i="11"/>
  <c r="R29" i="11"/>
  <c r="Q29" i="11"/>
  <c r="O29" i="11"/>
  <c r="N29" i="11"/>
  <c r="L29" i="11"/>
  <c r="K29" i="11"/>
  <c r="I29" i="11"/>
  <c r="H29" i="11"/>
  <c r="F29" i="11"/>
  <c r="E29" i="11"/>
  <c r="B29" i="11"/>
  <c r="A29" i="11"/>
  <c r="AD28" i="11"/>
  <c r="AA28" i="11"/>
  <c r="Z28" i="11"/>
  <c r="X28" i="11"/>
  <c r="W28" i="11"/>
  <c r="U28" i="11"/>
  <c r="T28" i="11"/>
  <c r="R28" i="11"/>
  <c r="Q28" i="11"/>
  <c r="O28" i="11"/>
  <c r="N28" i="11"/>
  <c r="L28" i="11"/>
  <c r="K28" i="11"/>
  <c r="I28" i="11"/>
  <c r="H28" i="11"/>
  <c r="F28" i="11"/>
  <c r="E28" i="11"/>
  <c r="B28" i="11"/>
  <c r="A28" i="11"/>
  <c r="AD27" i="11"/>
  <c r="AA27" i="11"/>
  <c r="Z27" i="11"/>
  <c r="X27" i="11"/>
  <c r="W27" i="11"/>
  <c r="U27" i="11"/>
  <c r="T27" i="11"/>
  <c r="R27" i="11"/>
  <c r="Q27" i="11"/>
  <c r="O27" i="11"/>
  <c r="N27" i="11"/>
  <c r="L27" i="11"/>
  <c r="K27" i="11"/>
  <c r="I27" i="11"/>
  <c r="H27" i="11"/>
  <c r="F27" i="11"/>
  <c r="E27" i="11"/>
  <c r="B27" i="11"/>
  <c r="A27" i="11"/>
  <c r="AD26" i="11"/>
  <c r="AA26" i="11"/>
  <c r="Z26" i="11"/>
  <c r="X26" i="11"/>
  <c r="W26" i="11"/>
  <c r="U26" i="11"/>
  <c r="T26" i="11"/>
  <c r="R26" i="11"/>
  <c r="Q26" i="11"/>
  <c r="O26" i="11"/>
  <c r="N26" i="11"/>
  <c r="L26" i="11"/>
  <c r="K26" i="11"/>
  <c r="I26" i="11"/>
  <c r="H26" i="11"/>
  <c r="F26" i="11"/>
  <c r="E26" i="11"/>
  <c r="B26" i="11"/>
  <c r="A26" i="11"/>
  <c r="AD25" i="11"/>
  <c r="AA25" i="11"/>
  <c r="Z25" i="11"/>
  <c r="X25" i="11"/>
  <c r="W25" i="11"/>
  <c r="U25" i="11"/>
  <c r="T25" i="11"/>
  <c r="R25" i="11"/>
  <c r="Q25" i="11"/>
  <c r="O25" i="11"/>
  <c r="N25" i="11"/>
  <c r="L25" i="11"/>
  <c r="K25" i="11"/>
  <c r="I25" i="11"/>
  <c r="H25" i="11"/>
  <c r="F25" i="11"/>
  <c r="E25" i="11"/>
  <c r="B25" i="11"/>
  <c r="A25" i="11"/>
  <c r="AD24" i="11"/>
  <c r="AA24" i="11"/>
  <c r="Z24" i="11"/>
  <c r="X24" i="11"/>
  <c r="W24" i="11"/>
  <c r="U24" i="11"/>
  <c r="T24" i="11"/>
  <c r="R24" i="11"/>
  <c r="Q24" i="11"/>
  <c r="O24" i="11"/>
  <c r="N24" i="11"/>
  <c r="L24" i="11"/>
  <c r="K24" i="11"/>
  <c r="I24" i="11"/>
  <c r="H24" i="11"/>
  <c r="F24" i="11"/>
  <c r="E24" i="11"/>
  <c r="B24" i="11"/>
  <c r="A24" i="11"/>
  <c r="AD23" i="11"/>
  <c r="AA23" i="11"/>
  <c r="Z23" i="11"/>
  <c r="X23" i="11"/>
  <c r="W23" i="11"/>
  <c r="U23" i="11"/>
  <c r="T23" i="11"/>
  <c r="R23" i="11"/>
  <c r="Q23" i="11"/>
  <c r="O23" i="11"/>
  <c r="N23" i="11"/>
  <c r="L23" i="11"/>
  <c r="K23" i="11"/>
  <c r="I23" i="11"/>
  <c r="H23" i="11"/>
  <c r="F23" i="11"/>
  <c r="E23" i="11"/>
  <c r="B23" i="11"/>
  <c r="A23" i="11"/>
  <c r="AD22" i="11"/>
  <c r="AA22" i="11"/>
  <c r="Z22" i="11"/>
  <c r="X22" i="11"/>
  <c r="W22" i="11"/>
  <c r="U22" i="11"/>
  <c r="T22" i="11"/>
  <c r="R22" i="11"/>
  <c r="Q22" i="11"/>
  <c r="O22" i="11"/>
  <c r="N22" i="11"/>
  <c r="L22" i="11"/>
  <c r="K22" i="11"/>
  <c r="I22" i="11"/>
  <c r="H22" i="11"/>
  <c r="F22" i="11"/>
  <c r="E22" i="11"/>
  <c r="B22" i="11"/>
  <c r="A22" i="11"/>
  <c r="AD21" i="11"/>
  <c r="AA21" i="11"/>
  <c r="Z21" i="11"/>
  <c r="X21" i="11"/>
  <c r="W21" i="11"/>
  <c r="U21" i="11"/>
  <c r="T21" i="11"/>
  <c r="R21" i="11"/>
  <c r="Q21" i="11"/>
  <c r="O21" i="11"/>
  <c r="N21" i="11"/>
  <c r="L21" i="11"/>
  <c r="K21" i="11"/>
  <c r="I21" i="11"/>
  <c r="H21" i="11"/>
  <c r="F21" i="11"/>
  <c r="E21" i="11"/>
  <c r="B21" i="11"/>
  <c r="A21" i="11"/>
  <c r="AD20" i="11"/>
  <c r="AA20" i="11"/>
  <c r="Z20" i="11"/>
  <c r="X20" i="11"/>
  <c r="W20" i="11"/>
  <c r="U20" i="11"/>
  <c r="T20" i="11"/>
  <c r="R20" i="11"/>
  <c r="Q20" i="11"/>
  <c r="O20" i="11"/>
  <c r="N20" i="11"/>
  <c r="L20" i="11"/>
  <c r="K20" i="11"/>
  <c r="I20" i="11"/>
  <c r="H20" i="11"/>
  <c r="F20" i="11"/>
  <c r="E20" i="11"/>
  <c r="B20" i="11"/>
  <c r="A20" i="11"/>
  <c r="AD19" i="11"/>
  <c r="AA19" i="11"/>
  <c r="Z19" i="11"/>
  <c r="X19" i="11"/>
  <c r="W19" i="11"/>
  <c r="U19" i="11"/>
  <c r="T19" i="11"/>
  <c r="R19" i="11"/>
  <c r="Q19" i="11"/>
  <c r="O19" i="11"/>
  <c r="N19" i="11"/>
  <c r="L19" i="11"/>
  <c r="K19" i="11"/>
  <c r="I19" i="11"/>
  <c r="H19" i="11"/>
  <c r="F19" i="11"/>
  <c r="E19" i="11"/>
  <c r="B19" i="11"/>
  <c r="A19" i="11"/>
  <c r="AD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F18" i="11"/>
  <c r="E18" i="11"/>
  <c r="B18" i="11"/>
  <c r="A18" i="11"/>
  <c r="AD17" i="11"/>
  <c r="AA17" i="11"/>
  <c r="Z17" i="11"/>
  <c r="X17" i="11"/>
  <c r="W17" i="11"/>
  <c r="U17" i="11"/>
  <c r="T17" i="11"/>
  <c r="R17" i="11"/>
  <c r="Q17" i="11"/>
  <c r="O17" i="11"/>
  <c r="N17" i="11"/>
  <c r="L17" i="11"/>
  <c r="K17" i="11"/>
  <c r="I17" i="11"/>
  <c r="H17" i="11"/>
  <c r="F17" i="11"/>
  <c r="E17" i="11"/>
  <c r="B17" i="11"/>
  <c r="A17" i="11"/>
  <c r="AD16" i="11"/>
  <c r="AA16" i="11"/>
  <c r="Z16" i="11"/>
  <c r="X16" i="11"/>
  <c r="W16" i="11"/>
  <c r="U16" i="11"/>
  <c r="T16" i="11"/>
  <c r="R16" i="11"/>
  <c r="Q16" i="11"/>
  <c r="O16" i="11"/>
  <c r="N16" i="11"/>
  <c r="L16" i="11"/>
  <c r="K16" i="11"/>
  <c r="I16" i="11"/>
  <c r="H16" i="11"/>
  <c r="F16" i="11"/>
  <c r="E16" i="11"/>
  <c r="B16" i="11"/>
  <c r="A16" i="11"/>
  <c r="AD15" i="11"/>
  <c r="AA15" i="11"/>
  <c r="Z15" i="11"/>
  <c r="X15" i="11"/>
  <c r="W15" i="11"/>
  <c r="U15" i="11"/>
  <c r="T15" i="11"/>
  <c r="R15" i="11"/>
  <c r="Q15" i="11"/>
  <c r="O15" i="11"/>
  <c r="N15" i="11"/>
  <c r="L15" i="11"/>
  <c r="K15" i="11"/>
  <c r="I15" i="11"/>
  <c r="H15" i="11"/>
  <c r="F15" i="11"/>
  <c r="E15" i="11"/>
  <c r="B15" i="11"/>
  <c r="A15" i="11"/>
  <c r="AD14" i="11"/>
  <c r="AA14" i="11"/>
  <c r="Z14" i="11"/>
  <c r="X14" i="11"/>
  <c r="W14" i="11"/>
  <c r="U14" i="11"/>
  <c r="T14" i="11"/>
  <c r="R14" i="11"/>
  <c r="Q14" i="11"/>
  <c r="O14" i="11"/>
  <c r="N14" i="11"/>
  <c r="L14" i="11"/>
  <c r="K14" i="11"/>
  <c r="I14" i="11"/>
  <c r="H14" i="11"/>
  <c r="F14" i="11"/>
  <c r="E14" i="11"/>
  <c r="B14" i="11"/>
  <c r="A14" i="11"/>
  <c r="AD13" i="11"/>
  <c r="AA13" i="11"/>
  <c r="Z13" i="11"/>
  <c r="X13" i="11"/>
  <c r="W13" i="11"/>
  <c r="U13" i="11"/>
  <c r="T13" i="11"/>
  <c r="R13" i="11"/>
  <c r="Q13" i="11"/>
  <c r="O13" i="11"/>
  <c r="N13" i="11"/>
  <c r="L13" i="11"/>
  <c r="K13" i="11"/>
  <c r="I13" i="11"/>
  <c r="H13" i="11"/>
  <c r="F13" i="11"/>
  <c r="E13" i="11"/>
  <c r="B13" i="11"/>
  <c r="A13" i="11"/>
  <c r="AD12" i="11"/>
  <c r="AA12" i="11"/>
  <c r="Z12" i="11"/>
  <c r="X12" i="11"/>
  <c r="W12" i="11"/>
  <c r="U12" i="11"/>
  <c r="T12" i="11"/>
  <c r="R12" i="11"/>
  <c r="Q12" i="11"/>
  <c r="O12" i="11"/>
  <c r="N12" i="11"/>
  <c r="L12" i="11"/>
  <c r="K12" i="11"/>
  <c r="I12" i="11"/>
  <c r="H12" i="11"/>
  <c r="F12" i="11"/>
  <c r="E12" i="11"/>
  <c r="B12" i="11"/>
  <c r="A12" i="11"/>
  <c r="AD11" i="11"/>
  <c r="AA11" i="11"/>
  <c r="Z11" i="11"/>
  <c r="X11" i="11"/>
  <c r="W11" i="11"/>
  <c r="U11" i="11"/>
  <c r="T11" i="11"/>
  <c r="R11" i="11"/>
  <c r="Q11" i="11"/>
  <c r="O11" i="11"/>
  <c r="N11" i="11"/>
  <c r="L11" i="11"/>
  <c r="K11" i="11"/>
  <c r="I11" i="11"/>
  <c r="H11" i="11"/>
  <c r="F11" i="11"/>
  <c r="E11" i="11"/>
  <c r="B11" i="11"/>
  <c r="A11" i="11"/>
  <c r="AD10" i="11"/>
  <c r="AA10" i="11"/>
  <c r="Z10" i="11"/>
  <c r="X10" i="11"/>
  <c r="W10" i="11"/>
  <c r="U10" i="11"/>
  <c r="T10" i="11"/>
  <c r="R10" i="11"/>
  <c r="Q10" i="11"/>
  <c r="O10" i="11"/>
  <c r="N10" i="11"/>
  <c r="L10" i="11"/>
  <c r="K10" i="11"/>
  <c r="I10" i="11"/>
  <c r="H10" i="11"/>
  <c r="F10" i="11"/>
  <c r="E10" i="11"/>
  <c r="B10" i="11"/>
  <c r="A10" i="11"/>
  <c r="AD9" i="11"/>
  <c r="AA9" i="11"/>
  <c r="Z9" i="11"/>
  <c r="X9" i="11"/>
  <c r="W9" i="11"/>
  <c r="U9" i="11"/>
  <c r="T9" i="11"/>
  <c r="R9" i="11"/>
  <c r="Q9" i="11"/>
  <c r="O9" i="11"/>
  <c r="N9" i="11"/>
  <c r="L9" i="11"/>
  <c r="K9" i="11"/>
  <c r="I9" i="11"/>
  <c r="H9" i="11"/>
  <c r="F9" i="11"/>
  <c r="E9" i="11"/>
  <c r="B9" i="11"/>
  <c r="A9" i="11"/>
  <c r="AD8" i="11"/>
  <c r="AA8" i="11"/>
  <c r="Z8" i="11"/>
  <c r="Z46" i="11" s="1"/>
  <c r="AA46" i="11" s="1"/>
  <c r="X8" i="11"/>
  <c r="W8" i="11"/>
  <c r="U8" i="11"/>
  <c r="T8" i="11"/>
  <c r="R8" i="11"/>
  <c r="Q8" i="11"/>
  <c r="O8" i="11"/>
  <c r="N8" i="11"/>
  <c r="N46" i="11" s="1"/>
  <c r="O46" i="11" s="1"/>
  <c r="L8" i="11"/>
  <c r="K8" i="11"/>
  <c r="I8" i="11"/>
  <c r="H8" i="11"/>
  <c r="F8" i="11"/>
  <c r="E8" i="11"/>
  <c r="B8" i="11"/>
  <c r="A8" i="11"/>
  <c r="AD7" i="11"/>
  <c r="AA7" i="11"/>
  <c r="Z7" i="11"/>
  <c r="X7" i="11"/>
  <c r="W7" i="11"/>
  <c r="U7" i="11"/>
  <c r="T7" i="11"/>
  <c r="R7" i="11"/>
  <c r="Q7" i="11"/>
  <c r="O7" i="11"/>
  <c r="N7" i="11"/>
  <c r="L7" i="11"/>
  <c r="K7" i="11"/>
  <c r="I7" i="11"/>
  <c r="H7" i="11"/>
  <c r="F7" i="11"/>
  <c r="E7" i="11"/>
  <c r="B7" i="11"/>
  <c r="A7" i="11"/>
  <c r="AD6" i="11"/>
  <c r="AA6" i="11"/>
  <c r="Z6" i="11"/>
  <c r="X6" i="11"/>
  <c r="W6" i="11"/>
  <c r="U6" i="11"/>
  <c r="T6" i="11"/>
  <c r="R6" i="11"/>
  <c r="Q6" i="11"/>
  <c r="O6" i="11"/>
  <c r="N6" i="11"/>
  <c r="L6" i="11"/>
  <c r="K6" i="11"/>
  <c r="I6" i="11"/>
  <c r="H6" i="11"/>
  <c r="F6" i="11"/>
  <c r="E6" i="11"/>
  <c r="B6" i="11"/>
  <c r="A6" i="11"/>
  <c r="AD5" i="11"/>
  <c r="AA5" i="11"/>
  <c r="Z5" i="11"/>
  <c r="X5" i="11"/>
  <c r="W5" i="11"/>
  <c r="W46" i="11" s="1"/>
  <c r="X46" i="11" s="1"/>
  <c r="U5" i="11"/>
  <c r="T5" i="11"/>
  <c r="T46" i="11" s="1"/>
  <c r="U46" i="11" s="1"/>
  <c r="R5" i="11"/>
  <c r="Q5" i="11"/>
  <c r="Q46" i="11" s="1"/>
  <c r="R46" i="11" s="1"/>
  <c r="O5" i="11"/>
  <c r="N5" i="11"/>
  <c r="L5" i="11"/>
  <c r="K5" i="11"/>
  <c r="K46" i="11" s="1"/>
  <c r="L46" i="11" s="1"/>
  <c r="I5" i="11"/>
  <c r="H5" i="11"/>
  <c r="H46" i="11" s="1"/>
  <c r="I46" i="11" s="1"/>
  <c r="F5" i="11"/>
  <c r="E46" i="11"/>
  <c r="F46" i="11" s="1"/>
  <c r="B5" i="11"/>
  <c r="A5" i="11"/>
  <c r="AB3" i="11"/>
  <c r="AB44" i="11" s="1"/>
  <c r="AC44" i="11" s="1"/>
  <c r="C46" i="10"/>
  <c r="AD44" i="10"/>
  <c r="AA44" i="10"/>
  <c r="Z44" i="10"/>
  <c r="X44" i="10"/>
  <c r="W44" i="10"/>
  <c r="U44" i="10"/>
  <c r="T44" i="10"/>
  <c r="R44" i="10"/>
  <c r="Q44" i="10"/>
  <c r="O44" i="10"/>
  <c r="N44" i="10"/>
  <c r="L44" i="10"/>
  <c r="K44" i="10"/>
  <c r="I44" i="10"/>
  <c r="H44" i="10"/>
  <c r="F44" i="10"/>
  <c r="E44" i="10"/>
  <c r="B44" i="10"/>
  <c r="A44" i="10"/>
  <c r="AD43" i="10"/>
  <c r="AA43" i="10"/>
  <c r="Z43" i="10"/>
  <c r="X43" i="10"/>
  <c r="W43" i="10"/>
  <c r="U43" i="10"/>
  <c r="T43" i="10"/>
  <c r="R43" i="10"/>
  <c r="Q43" i="10"/>
  <c r="O43" i="10"/>
  <c r="N43" i="10"/>
  <c r="L43" i="10"/>
  <c r="K43" i="10"/>
  <c r="I43" i="10"/>
  <c r="H43" i="10"/>
  <c r="F43" i="10"/>
  <c r="E43" i="10"/>
  <c r="B43" i="10"/>
  <c r="A43" i="10"/>
  <c r="AD42" i="10"/>
  <c r="AA42" i="10"/>
  <c r="Z42" i="10"/>
  <c r="X42" i="10"/>
  <c r="W42" i="10"/>
  <c r="U42" i="10"/>
  <c r="T42" i="10"/>
  <c r="R42" i="10"/>
  <c r="Q42" i="10"/>
  <c r="O42" i="10"/>
  <c r="N42" i="10"/>
  <c r="L42" i="10"/>
  <c r="K42" i="10"/>
  <c r="I42" i="10"/>
  <c r="H42" i="10"/>
  <c r="F42" i="10"/>
  <c r="E42" i="10"/>
  <c r="B42" i="10"/>
  <c r="A42" i="10"/>
  <c r="AD41" i="10"/>
  <c r="AA41" i="10"/>
  <c r="Z41" i="10"/>
  <c r="X41" i="10"/>
  <c r="W41" i="10"/>
  <c r="U41" i="10"/>
  <c r="T41" i="10"/>
  <c r="R41" i="10"/>
  <c r="Q41" i="10"/>
  <c r="O41" i="10"/>
  <c r="N41" i="10"/>
  <c r="L41" i="10"/>
  <c r="K41" i="10"/>
  <c r="I41" i="10"/>
  <c r="H41" i="10"/>
  <c r="F41" i="10"/>
  <c r="E41" i="10"/>
  <c r="B41" i="10"/>
  <c r="A41" i="10"/>
  <c r="AD40" i="10"/>
  <c r="AA40" i="10"/>
  <c r="Z40" i="10"/>
  <c r="X40" i="10"/>
  <c r="W40" i="10"/>
  <c r="U40" i="10"/>
  <c r="T40" i="10"/>
  <c r="R40" i="10"/>
  <c r="Q40" i="10"/>
  <c r="O40" i="10"/>
  <c r="N40" i="10"/>
  <c r="L40" i="10"/>
  <c r="K40" i="10"/>
  <c r="I40" i="10"/>
  <c r="H40" i="10"/>
  <c r="F40" i="10"/>
  <c r="E40" i="10"/>
  <c r="B40" i="10"/>
  <c r="A40" i="10"/>
  <c r="AD39" i="10"/>
  <c r="AA39" i="10"/>
  <c r="Z39" i="10"/>
  <c r="X39" i="10"/>
  <c r="W39" i="10"/>
  <c r="U39" i="10"/>
  <c r="T39" i="10"/>
  <c r="R39" i="10"/>
  <c r="Q39" i="10"/>
  <c r="O39" i="10"/>
  <c r="N39" i="10"/>
  <c r="L39" i="10"/>
  <c r="K39" i="10"/>
  <c r="I39" i="10"/>
  <c r="H39" i="10"/>
  <c r="F39" i="10"/>
  <c r="E39" i="10"/>
  <c r="B39" i="10"/>
  <c r="A39" i="10"/>
  <c r="AD38" i="10"/>
  <c r="AA38" i="10"/>
  <c r="Z38" i="10"/>
  <c r="X38" i="10"/>
  <c r="W38" i="10"/>
  <c r="U38" i="10"/>
  <c r="T38" i="10"/>
  <c r="R38" i="10"/>
  <c r="Q38" i="10"/>
  <c r="O38" i="10"/>
  <c r="N38" i="10"/>
  <c r="L38" i="10"/>
  <c r="K38" i="10"/>
  <c r="I38" i="10"/>
  <c r="H38" i="10"/>
  <c r="F38" i="10"/>
  <c r="E38" i="10"/>
  <c r="B38" i="10"/>
  <c r="A38" i="10"/>
  <c r="AD37" i="10"/>
  <c r="AA37" i="10"/>
  <c r="Z37" i="10"/>
  <c r="X37" i="10"/>
  <c r="W37" i="10"/>
  <c r="U37" i="10"/>
  <c r="T37" i="10"/>
  <c r="R37" i="10"/>
  <c r="Q37" i="10"/>
  <c r="O37" i="10"/>
  <c r="N37" i="10"/>
  <c r="L37" i="10"/>
  <c r="K37" i="10"/>
  <c r="I37" i="10"/>
  <c r="H37" i="10"/>
  <c r="F37" i="10"/>
  <c r="E37" i="10"/>
  <c r="B37" i="10"/>
  <c r="A37" i="10"/>
  <c r="AD36" i="10"/>
  <c r="AA36" i="10"/>
  <c r="Z36" i="10"/>
  <c r="X36" i="10"/>
  <c r="W36" i="10"/>
  <c r="U36" i="10"/>
  <c r="T36" i="10"/>
  <c r="R36" i="10"/>
  <c r="Q36" i="10"/>
  <c r="O36" i="10"/>
  <c r="N36" i="10"/>
  <c r="L36" i="10"/>
  <c r="K36" i="10"/>
  <c r="I36" i="10"/>
  <c r="H36" i="10"/>
  <c r="F36" i="10"/>
  <c r="E36" i="10"/>
  <c r="B36" i="10"/>
  <c r="A36" i="10"/>
  <c r="AD35" i="10"/>
  <c r="AA35" i="10"/>
  <c r="Z35" i="10"/>
  <c r="X35" i="10"/>
  <c r="W35" i="10"/>
  <c r="U35" i="10"/>
  <c r="T35" i="10"/>
  <c r="R35" i="10"/>
  <c r="Q35" i="10"/>
  <c r="O35" i="10"/>
  <c r="N35" i="10"/>
  <c r="L35" i="10"/>
  <c r="K35" i="10"/>
  <c r="I35" i="10"/>
  <c r="H35" i="10"/>
  <c r="F35" i="10"/>
  <c r="E35" i="10"/>
  <c r="B35" i="10"/>
  <c r="A35" i="10"/>
  <c r="AD34" i="10"/>
  <c r="AA34" i="10"/>
  <c r="Z34" i="10"/>
  <c r="X34" i="10"/>
  <c r="W34" i="10"/>
  <c r="U34" i="10"/>
  <c r="T34" i="10"/>
  <c r="R34" i="10"/>
  <c r="Q34" i="10"/>
  <c r="O34" i="10"/>
  <c r="N34" i="10"/>
  <c r="L34" i="10"/>
  <c r="K34" i="10"/>
  <c r="I34" i="10"/>
  <c r="H34" i="10"/>
  <c r="F34" i="10"/>
  <c r="E34" i="10"/>
  <c r="B34" i="10"/>
  <c r="A34" i="10"/>
  <c r="AD33" i="10"/>
  <c r="AA33" i="10"/>
  <c r="Z33" i="10"/>
  <c r="X33" i="10"/>
  <c r="W33" i="10"/>
  <c r="U33" i="10"/>
  <c r="T33" i="10"/>
  <c r="R33" i="10"/>
  <c r="Q33" i="10"/>
  <c r="O33" i="10"/>
  <c r="N33" i="10"/>
  <c r="L33" i="10"/>
  <c r="K33" i="10"/>
  <c r="I33" i="10"/>
  <c r="H33" i="10"/>
  <c r="F33" i="10"/>
  <c r="E33" i="10"/>
  <c r="B33" i="10"/>
  <c r="A33" i="10"/>
  <c r="AD32" i="10"/>
  <c r="AA32" i="10"/>
  <c r="Z32" i="10"/>
  <c r="X32" i="10"/>
  <c r="W32" i="10"/>
  <c r="U32" i="10"/>
  <c r="T32" i="10"/>
  <c r="R32" i="10"/>
  <c r="Q32" i="10"/>
  <c r="O32" i="10"/>
  <c r="N32" i="10"/>
  <c r="L32" i="10"/>
  <c r="K32" i="10"/>
  <c r="I32" i="10"/>
  <c r="H32" i="10"/>
  <c r="F32" i="10"/>
  <c r="E32" i="10"/>
  <c r="B32" i="10"/>
  <c r="A32" i="10"/>
  <c r="AD31" i="10"/>
  <c r="AA31" i="10"/>
  <c r="Z31" i="10"/>
  <c r="X31" i="10"/>
  <c r="W31" i="10"/>
  <c r="U31" i="10"/>
  <c r="T31" i="10"/>
  <c r="R31" i="10"/>
  <c r="Q31" i="10"/>
  <c r="O31" i="10"/>
  <c r="N31" i="10"/>
  <c r="L31" i="10"/>
  <c r="K31" i="10"/>
  <c r="I31" i="10"/>
  <c r="H31" i="10"/>
  <c r="F31" i="10"/>
  <c r="E31" i="10"/>
  <c r="B31" i="10"/>
  <c r="A31" i="10"/>
  <c r="AD30" i="10"/>
  <c r="AA30" i="10"/>
  <c r="Z30" i="10"/>
  <c r="X30" i="10"/>
  <c r="W30" i="10"/>
  <c r="U30" i="10"/>
  <c r="T30" i="10"/>
  <c r="R30" i="10"/>
  <c r="Q30" i="10"/>
  <c r="O30" i="10"/>
  <c r="N30" i="10"/>
  <c r="L30" i="10"/>
  <c r="K30" i="10"/>
  <c r="I30" i="10"/>
  <c r="H30" i="10"/>
  <c r="F30" i="10"/>
  <c r="E30" i="10"/>
  <c r="B30" i="10"/>
  <c r="A30" i="10"/>
  <c r="AD29" i="10"/>
  <c r="AA29" i="10"/>
  <c r="Z29" i="10"/>
  <c r="X29" i="10"/>
  <c r="W29" i="10"/>
  <c r="U29" i="10"/>
  <c r="T29" i="10"/>
  <c r="R29" i="10"/>
  <c r="Q29" i="10"/>
  <c r="O29" i="10"/>
  <c r="N29" i="10"/>
  <c r="L29" i="10"/>
  <c r="K29" i="10"/>
  <c r="I29" i="10"/>
  <c r="H29" i="10"/>
  <c r="F29" i="10"/>
  <c r="E29" i="10"/>
  <c r="B29" i="10"/>
  <c r="A29" i="10"/>
  <c r="AD28" i="10"/>
  <c r="AA28" i="10"/>
  <c r="Z28" i="10"/>
  <c r="X28" i="10"/>
  <c r="W28" i="10"/>
  <c r="U28" i="10"/>
  <c r="T28" i="10"/>
  <c r="R28" i="10"/>
  <c r="Q28" i="10"/>
  <c r="O28" i="10"/>
  <c r="N28" i="10"/>
  <c r="L28" i="10"/>
  <c r="K28" i="10"/>
  <c r="I28" i="10"/>
  <c r="H28" i="10"/>
  <c r="F28" i="10"/>
  <c r="E28" i="10"/>
  <c r="B28" i="10"/>
  <c r="A28" i="10"/>
  <c r="AD27" i="10"/>
  <c r="AA27" i="10"/>
  <c r="Z27" i="10"/>
  <c r="X27" i="10"/>
  <c r="W27" i="10"/>
  <c r="U27" i="10"/>
  <c r="T27" i="10"/>
  <c r="R27" i="10"/>
  <c r="Q27" i="10"/>
  <c r="O27" i="10"/>
  <c r="N27" i="10"/>
  <c r="L27" i="10"/>
  <c r="K27" i="10"/>
  <c r="I27" i="10"/>
  <c r="H27" i="10"/>
  <c r="F27" i="10"/>
  <c r="E27" i="10"/>
  <c r="B27" i="10"/>
  <c r="A27" i="10"/>
  <c r="AD26" i="10"/>
  <c r="AA26" i="10"/>
  <c r="Z26" i="10"/>
  <c r="X26" i="10"/>
  <c r="W26" i="10"/>
  <c r="U26" i="10"/>
  <c r="T26" i="10"/>
  <c r="R26" i="10"/>
  <c r="Q26" i="10"/>
  <c r="O26" i="10"/>
  <c r="N26" i="10"/>
  <c r="L26" i="10"/>
  <c r="K26" i="10"/>
  <c r="I26" i="10"/>
  <c r="H26" i="10"/>
  <c r="F26" i="10"/>
  <c r="E26" i="10"/>
  <c r="B26" i="10"/>
  <c r="A26" i="10"/>
  <c r="AD25" i="10"/>
  <c r="AA25" i="10"/>
  <c r="Z25" i="10"/>
  <c r="X25" i="10"/>
  <c r="W25" i="10"/>
  <c r="U25" i="10"/>
  <c r="T25" i="10"/>
  <c r="R25" i="10"/>
  <c r="Q25" i="10"/>
  <c r="O25" i="10"/>
  <c r="N25" i="10"/>
  <c r="L25" i="10"/>
  <c r="K25" i="10"/>
  <c r="I25" i="10"/>
  <c r="H25" i="10"/>
  <c r="F25" i="10"/>
  <c r="E25" i="10"/>
  <c r="B25" i="10"/>
  <c r="A25" i="10"/>
  <c r="AD24" i="10"/>
  <c r="AA24" i="10"/>
  <c r="Z24" i="10"/>
  <c r="X24" i="10"/>
  <c r="W24" i="10"/>
  <c r="U24" i="10"/>
  <c r="T24" i="10"/>
  <c r="R24" i="10"/>
  <c r="Q24" i="10"/>
  <c r="O24" i="10"/>
  <c r="N24" i="10"/>
  <c r="L24" i="10"/>
  <c r="K24" i="10"/>
  <c r="I24" i="10"/>
  <c r="H24" i="10"/>
  <c r="F24" i="10"/>
  <c r="E24" i="10"/>
  <c r="B24" i="10"/>
  <c r="A24" i="10"/>
  <c r="AD23" i="10"/>
  <c r="AA23" i="10"/>
  <c r="Z23" i="10"/>
  <c r="X23" i="10"/>
  <c r="W23" i="10"/>
  <c r="U23" i="10"/>
  <c r="T23" i="10"/>
  <c r="R23" i="10"/>
  <c r="Q23" i="10"/>
  <c r="O23" i="10"/>
  <c r="N23" i="10"/>
  <c r="L23" i="10"/>
  <c r="K23" i="10"/>
  <c r="I23" i="10"/>
  <c r="H23" i="10"/>
  <c r="F23" i="10"/>
  <c r="E23" i="10"/>
  <c r="B23" i="10"/>
  <c r="A23" i="10"/>
  <c r="AD22" i="10"/>
  <c r="AA22" i="10"/>
  <c r="Z22" i="10"/>
  <c r="X22" i="10"/>
  <c r="W22" i="10"/>
  <c r="U22" i="10"/>
  <c r="T22" i="10"/>
  <c r="R22" i="10"/>
  <c r="Q22" i="10"/>
  <c r="O22" i="10"/>
  <c r="N22" i="10"/>
  <c r="L22" i="10"/>
  <c r="K22" i="10"/>
  <c r="I22" i="10"/>
  <c r="H22" i="10"/>
  <c r="F22" i="10"/>
  <c r="E22" i="10"/>
  <c r="B22" i="10"/>
  <c r="A22" i="10"/>
  <c r="AD21" i="10"/>
  <c r="AA21" i="10"/>
  <c r="Z21" i="10"/>
  <c r="X21" i="10"/>
  <c r="W21" i="10"/>
  <c r="U21" i="10"/>
  <c r="T21" i="10"/>
  <c r="R21" i="10"/>
  <c r="Q21" i="10"/>
  <c r="O21" i="10"/>
  <c r="N21" i="10"/>
  <c r="L21" i="10"/>
  <c r="K21" i="10"/>
  <c r="I21" i="10"/>
  <c r="H21" i="10"/>
  <c r="F21" i="10"/>
  <c r="E21" i="10"/>
  <c r="B21" i="10"/>
  <c r="A21" i="10"/>
  <c r="AD20" i="10"/>
  <c r="AA20" i="10"/>
  <c r="Z20" i="10"/>
  <c r="X20" i="10"/>
  <c r="W20" i="10"/>
  <c r="U20" i="10"/>
  <c r="T20" i="10"/>
  <c r="R20" i="10"/>
  <c r="Q20" i="10"/>
  <c r="O20" i="10"/>
  <c r="N20" i="10"/>
  <c r="L20" i="10"/>
  <c r="K20" i="10"/>
  <c r="I20" i="10"/>
  <c r="H20" i="10"/>
  <c r="F20" i="10"/>
  <c r="E20" i="10"/>
  <c r="B20" i="10"/>
  <c r="A20" i="10"/>
  <c r="AD19" i="10"/>
  <c r="AA19" i="10"/>
  <c r="Z19" i="10"/>
  <c r="X19" i="10"/>
  <c r="W19" i="10"/>
  <c r="U19" i="10"/>
  <c r="T19" i="10"/>
  <c r="R19" i="10"/>
  <c r="Q19" i="10"/>
  <c r="O19" i="10"/>
  <c r="N19" i="10"/>
  <c r="L19" i="10"/>
  <c r="K19" i="10"/>
  <c r="I19" i="10"/>
  <c r="H19" i="10"/>
  <c r="F19" i="10"/>
  <c r="E19" i="10"/>
  <c r="B19" i="10"/>
  <c r="A19" i="10"/>
  <c r="AD18" i="10"/>
  <c r="AA18" i="10"/>
  <c r="Z18" i="10"/>
  <c r="X18" i="10"/>
  <c r="W18" i="10"/>
  <c r="U18" i="10"/>
  <c r="T18" i="10"/>
  <c r="R18" i="10"/>
  <c r="Q18" i="10"/>
  <c r="O18" i="10"/>
  <c r="N18" i="10"/>
  <c r="L18" i="10"/>
  <c r="K18" i="10"/>
  <c r="I18" i="10"/>
  <c r="H18" i="10"/>
  <c r="F18" i="10"/>
  <c r="E18" i="10"/>
  <c r="B18" i="10"/>
  <c r="A18" i="10"/>
  <c r="AD17" i="10"/>
  <c r="AA17" i="10"/>
  <c r="Z17" i="10"/>
  <c r="X17" i="10"/>
  <c r="W17" i="10"/>
  <c r="U17" i="10"/>
  <c r="T17" i="10"/>
  <c r="R17" i="10"/>
  <c r="Q17" i="10"/>
  <c r="O17" i="10"/>
  <c r="N17" i="10"/>
  <c r="L17" i="10"/>
  <c r="K17" i="10"/>
  <c r="I17" i="10"/>
  <c r="H17" i="10"/>
  <c r="F17" i="10"/>
  <c r="E17" i="10"/>
  <c r="B17" i="10"/>
  <c r="A17" i="10"/>
  <c r="AD16" i="10"/>
  <c r="AA16" i="10"/>
  <c r="Z16" i="10"/>
  <c r="X16" i="10"/>
  <c r="W16" i="10"/>
  <c r="U16" i="10"/>
  <c r="T16" i="10"/>
  <c r="R16" i="10"/>
  <c r="Q16" i="10"/>
  <c r="O16" i="10"/>
  <c r="N16" i="10"/>
  <c r="L16" i="10"/>
  <c r="K16" i="10"/>
  <c r="I16" i="10"/>
  <c r="H16" i="10"/>
  <c r="F16" i="10"/>
  <c r="E16" i="10"/>
  <c r="B16" i="10"/>
  <c r="A16" i="10"/>
  <c r="AD15" i="10"/>
  <c r="AA15" i="10"/>
  <c r="Z15" i="10"/>
  <c r="X15" i="10"/>
  <c r="W15" i="10"/>
  <c r="U15" i="10"/>
  <c r="T15" i="10"/>
  <c r="R15" i="10"/>
  <c r="Q15" i="10"/>
  <c r="O15" i="10"/>
  <c r="N15" i="10"/>
  <c r="L15" i="10"/>
  <c r="K15" i="10"/>
  <c r="I15" i="10"/>
  <c r="H15" i="10"/>
  <c r="F15" i="10"/>
  <c r="E15" i="10"/>
  <c r="B15" i="10"/>
  <c r="A15" i="10"/>
  <c r="AD14" i="10"/>
  <c r="AA14" i="10"/>
  <c r="Z14" i="10"/>
  <c r="X14" i="10"/>
  <c r="W14" i="10"/>
  <c r="U14" i="10"/>
  <c r="T14" i="10"/>
  <c r="R14" i="10"/>
  <c r="Q14" i="10"/>
  <c r="O14" i="10"/>
  <c r="N14" i="10"/>
  <c r="L14" i="10"/>
  <c r="K14" i="10"/>
  <c r="I14" i="10"/>
  <c r="H14" i="10"/>
  <c r="F14" i="10"/>
  <c r="E14" i="10"/>
  <c r="B14" i="10"/>
  <c r="A14" i="10"/>
  <c r="AD13" i="10"/>
  <c r="AA13" i="10"/>
  <c r="Z13" i="10"/>
  <c r="X13" i="10"/>
  <c r="W13" i="10"/>
  <c r="U13" i="10"/>
  <c r="T13" i="10"/>
  <c r="R13" i="10"/>
  <c r="Q13" i="10"/>
  <c r="O13" i="10"/>
  <c r="N13" i="10"/>
  <c r="L13" i="10"/>
  <c r="K13" i="10"/>
  <c r="I13" i="10"/>
  <c r="H13" i="10"/>
  <c r="F13" i="10"/>
  <c r="E13" i="10"/>
  <c r="B13" i="10"/>
  <c r="A13" i="10"/>
  <c r="AD12" i="10"/>
  <c r="AA12" i="10"/>
  <c r="Z12" i="10"/>
  <c r="X12" i="10"/>
  <c r="W12" i="10"/>
  <c r="U12" i="10"/>
  <c r="T12" i="10"/>
  <c r="R12" i="10"/>
  <c r="Q12" i="10"/>
  <c r="O12" i="10"/>
  <c r="N12" i="10"/>
  <c r="L12" i="10"/>
  <c r="K12" i="10"/>
  <c r="I12" i="10"/>
  <c r="H12" i="10"/>
  <c r="F12" i="10"/>
  <c r="E12" i="10"/>
  <c r="B12" i="10"/>
  <c r="A12" i="10"/>
  <c r="AD11" i="10"/>
  <c r="AA11" i="10"/>
  <c r="Z11" i="10"/>
  <c r="X11" i="10"/>
  <c r="W11" i="10"/>
  <c r="U11" i="10"/>
  <c r="T11" i="10"/>
  <c r="R11" i="10"/>
  <c r="Q11" i="10"/>
  <c r="O11" i="10"/>
  <c r="N11" i="10"/>
  <c r="L11" i="10"/>
  <c r="K11" i="10"/>
  <c r="I11" i="10"/>
  <c r="H11" i="10"/>
  <c r="F11" i="10"/>
  <c r="E11" i="10"/>
  <c r="B11" i="10"/>
  <c r="A11" i="10"/>
  <c r="AD10" i="10"/>
  <c r="AA10" i="10"/>
  <c r="Z10" i="10"/>
  <c r="X10" i="10"/>
  <c r="W10" i="10"/>
  <c r="U10" i="10"/>
  <c r="T10" i="10"/>
  <c r="R10" i="10"/>
  <c r="Q10" i="10"/>
  <c r="O10" i="10"/>
  <c r="N10" i="10"/>
  <c r="L10" i="10"/>
  <c r="K10" i="10"/>
  <c r="I10" i="10"/>
  <c r="H10" i="10"/>
  <c r="F10" i="10"/>
  <c r="E10" i="10"/>
  <c r="B10" i="10"/>
  <c r="A10" i="10"/>
  <c r="AD9" i="10"/>
  <c r="AA9" i="10"/>
  <c r="Z9" i="10"/>
  <c r="X9" i="10"/>
  <c r="W9" i="10"/>
  <c r="U9" i="10"/>
  <c r="T9" i="10"/>
  <c r="R9" i="10"/>
  <c r="Q9" i="10"/>
  <c r="O9" i="10"/>
  <c r="N9" i="10"/>
  <c r="L9" i="10"/>
  <c r="K9" i="10"/>
  <c r="I9" i="10"/>
  <c r="H9" i="10"/>
  <c r="F9" i="10"/>
  <c r="E9" i="10"/>
  <c r="B9" i="10"/>
  <c r="A9" i="10"/>
  <c r="AD8" i="10"/>
  <c r="AA8" i="10"/>
  <c r="Z8" i="10"/>
  <c r="Z46" i="10" s="1"/>
  <c r="AA46" i="10" s="1"/>
  <c r="X8" i="10"/>
  <c r="W8" i="10"/>
  <c r="U8" i="10"/>
  <c r="T8" i="10"/>
  <c r="R8" i="10"/>
  <c r="Q8" i="10"/>
  <c r="O8" i="10"/>
  <c r="N8" i="10"/>
  <c r="N46" i="10" s="1"/>
  <c r="O46" i="10" s="1"/>
  <c r="L8" i="10"/>
  <c r="K8" i="10"/>
  <c r="I8" i="10"/>
  <c r="H8" i="10"/>
  <c r="F8" i="10"/>
  <c r="E8" i="10"/>
  <c r="B8" i="10"/>
  <c r="A8" i="10"/>
  <c r="AD7" i="10"/>
  <c r="AA7" i="10"/>
  <c r="Z7" i="10"/>
  <c r="X7" i="10"/>
  <c r="W7" i="10"/>
  <c r="U7" i="10"/>
  <c r="T7" i="10"/>
  <c r="R7" i="10"/>
  <c r="Q7" i="10"/>
  <c r="O7" i="10"/>
  <c r="N7" i="10"/>
  <c r="L7" i="10"/>
  <c r="K7" i="10"/>
  <c r="I7" i="10"/>
  <c r="H7" i="10"/>
  <c r="F7" i="10"/>
  <c r="E7" i="10"/>
  <c r="B7" i="10"/>
  <c r="A7" i="10"/>
  <c r="AD6" i="10"/>
  <c r="AA6" i="10"/>
  <c r="Z6" i="10"/>
  <c r="X6" i="10"/>
  <c r="W6" i="10"/>
  <c r="U6" i="10"/>
  <c r="T6" i="10"/>
  <c r="R6" i="10"/>
  <c r="Q6" i="10"/>
  <c r="O6" i="10"/>
  <c r="N6" i="10"/>
  <c r="L6" i="10"/>
  <c r="K6" i="10"/>
  <c r="I6" i="10"/>
  <c r="H6" i="10"/>
  <c r="F6" i="10"/>
  <c r="E6" i="10"/>
  <c r="B6" i="10"/>
  <c r="A6" i="10"/>
  <c r="AD5" i="10"/>
  <c r="AA5" i="10"/>
  <c r="Z5" i="10"/>
  <c r="X5" i="10"/>
  <c r="W5" i="10"/>
  <c r="W46" i="10" s="1"/>
  <c r="X46" i="10" s="1"/>
  <c r="U5" i="10"/>
  <c r="T5" i="10"/>
  <c r="T46" i="10" s="1"/>
  <c r="U46" i="10" s="1"/>
  <c r="R5" i="10"/>
  <c r="Q5" i="10"/>
  <c r="Q46" i="10" s="1"/>
  <c r="R46" i="10" s="1"/>
  <c r="O5" i="10"/>
  <c r="N5" i="10"/>
  <c r="L5" i="10"/>
  <c r="K5" i="10"/>
  <c r="K46" i="10" s="1"/>
  <c r="L46" i="10" s="1"/>
  <c r="I5" i="10"/>
  <c r="H5" i="10"/>
  <c r="H46" i="10" s="1"/>
  <c r="I46" i="10" s="1"/>
  <c r="F5" i="10"/>
  <c r="E5" i="10"/>
  <c r="E46" i="10" s="1"/>
  <c r="F46" i="10" s="1"/>
  <c r="B5" i="10"/>
  <c r="A5" i="10"/>
  <c r="AB3" i="10"/>
  <c r="AB44" i="10" s="1"/>
  <c r="AC44" i="10" s="1"/>
  <c r="C46" i="9"/>
  <c r="AD44" i="9"/>
  <c r="AA44" i="9"/>
  <c r="Z44" i="9"/>
  <c r="X44" i="9"/>
  <c r="W44" i="9"/>
  <c r="U44" i="9"/>
  <c r="T44" i="9"/>
  <c r="R44" i="9"/>
  <c r="Q44" i="9"/>
  <c r="O44" i="9"/>
  <c r="N44" i="9"/>
  <c r="L44" i="9"/>
  <c r="K44" i="9"/>
  <c r="I44" i="9"/>
  <c r="H44" i="9"/>
  <c r="F44" i="9"/>
  <c r="E44" i="9"/>
  <c r="B44" i="9"/>
  <c r="A44" i="9"/>
  <c r="AD43" i="9"/>
  <c r="AA43" i="9"/>
  <c r="Z43" i="9"/>
  <c r="X43" i="9"/>
  <c r="W43" i="9"/>
  <c r="U43" i="9"/>
  <c r="T43" i="9"/>
  <c r="R43" i="9"/>
  <c r="Q43" i="9"/>
  <c r="O43" i="9"/>
  <c r="N43" i="9"/>
  <c r="L43" i="9"/>
  <c r="K43" i="9"/>
  <c r="I43" i="9"/>
  <c r="H43" i="9"/>
  <c r="F43" i="9"/>
  <c r="E43" i="9"/>
  <c r="B43" i="9"/>
  <c r="A43" i="9"/>
  <c r="AD42" i="9"/>
  <c r="AA42" i="9"/>
  <c r="Z42" i="9"/>
  <c r="X42" i="9"/>
  <c r="W42" i="9"/>
  <c r="U42" i="9"/>
  <c r="T42" i="9"/>
  <c r="R42" i="9"/>
  <c r="Q42" i="9"/>
  <c r="O42" i="9"/>
  <c r="N42" i="9"/>
  <c r="L42" i="9"/>
  <c r="K42" i="9"/>
  <c r="I42" i="9"/>
  <c r="H42" i="9"/>
  <c r="F42" i="9"/>
  <c r="E42" i="9"/>
  <c r="B42" i="9"/>
  <c r="A42" i="9"/>
  <c r="AD41" i="9"/>
  <c r="AB41" i="9"/>
  <c r="AC41" i="9" s="1"/>
  <c r="AA41" i="9"/>
  <c r="Z41" i="9"/>
  <c r="X41" i="9"/>
  <c r="W41" i="9"/>
  <c r="U41" i="9"/>
  <c r="T41" i="9"/>
  <c r="R41" i="9"/>
  <c r="Q41" i="9"/>
  <c r="O41" i="9"/>
  <c r="N41" i="9"/>
  <c r="L41" i="9"/>
  <c r="K41" i="9"/>
  <c r="I41" i="9"/>
  <c r="H41" i="9"/>
  <c r="F41" i="9"/>
  <c r="E41" i="9"/>
  <c r="B41" i="9"/>
  <c r="A41" i="9"/>
  <c r="AD40" i="9"/>
  <c r="AA40" i="9"/>
  <c r="Z40" i="9"/>
  <c r="X40" i="9"/>
  <c r="W40" i="9"/>
  <c r="U40" i="9"/>
  <c r="T40" i="9"/>
  <c r="R40" i="9"/>
  <c r="Q40" i="9"/>
  <c r="O40" i="9"/>
  <c r="N40" i="9"/>
  <c r="L40" i="9"/>
  <c r="K40" i="9"/>
  <c r="I40" i="9"/>
  <c r="H40" i="9"/>
  <c r="F40" i="9"/>
  <c r="E40" i="9"/>
  <c r="B40" i="9"/>
  <c r="A40" i="9"/>
  <c r="AD39" i="9"/>
  <c r="AA39" i="9"/>
  <c r="Z39" i="9"/>
  <c r="X39" i="9"/>
  <c r="W39" i="9"/>
  <c r="U39" i="9"/>
  <c r="T39" i="9"/>
  <c r="R39" i="9"/>
  <c r="Q39" i="9"/>
  <c r="O39" i="9"/>
  <c r="N39" i="9"/>
  <c r="L39" i="9"/>
  <c r="K39" i="9"/>
  <c r="I39" i="9"/>
  <c r="H39" i="9"/>
  <c r="F39" i="9"/>
  <c r="E39" i="9"/>
  <c r="B39" i="9"/>
  <c r="A39" i="9"/>
  <c r="AD38" i="9"/>
  <c r="AA38" i="9"/>
  <c r="Z38" i="9"/>
  <c r="X38" i="9"/>
  <c r="W38" i="9"/>
  <c r="U38" i="9"/>
  <c r="T38" i="9"/>
  <c r="R38" i="9"/>
  <c r="Q38" i="9"/>
  <c r="O38" i="9"/>
  <c r="N38" i="9"/>
  <c r="L38" i="9"/>
  <c r="K38" i="9"/>
  <c r="I38" i="9"/>
  <c r="H38" i="9"/>
  <c r="F38" i="9"/>
  <c r="E38" i="9"/>
  <c r="B38" i="9"/>
  <c r="A38" i="9"/>
  <c r="AD37" i="9"/>
  <c r="AA37" i="9"/>
  <c r="Z37" i="9"/>
  <c r="X37" i="9"/>
  <c r="W37" i="9"/>
  <c r="U37" i="9"/>
  <c r="T37" i="9"/>
  <c r="R37" i="9"/>
  <c r="Q37" i="9"/>
  <c r="O37" i="9"/>
  <c r="N37" i="9"/>
  <c r="L37" i="9"/>
  <c r="K37" i="9"/>
  <c r="I37" i="9"/>
  <c r="H37" i="9"/>
  <c r="F37" i="9"/>
  <c r="E37" i="9"/>
  <c r="B37" i="9"/>
  <c r="A37" i="9"/>
  <c r="AD36" i="9"/>
  <c r="AA36" i="9"/>
  <c r="Z36" i="9"/>
  <c r="X36" i="9"/>
  <c r="W36" i="9"/>
  <c r="U36" i="9"/>
  <c r="T36" i="9"/>
  <c r="R36" i="9"/>
  <c r="Q36" i="9"/>
  <c r="O36" i="9"/>
  <c r="N36" i="9"/>
  <c r="L36" i="9"/>
  <c r="K36" i="9"/>
  <c r="I36" i="9"/>
  <c r="H36" i="9"/>
  <c r="F36" i="9"/>
  <c r="E36" i="9"/>
  <c r="B36" i="9"/>
  <c r="A36" i="9"/>
  <c r="AD35" i="9"/>
  <c r="AA35" i="9"/>
  <c r="Z35" i="9"/>
  <c r="X35" i="9"/>
  <c r="W35" i="9"/>
  <c r="U35" i="9"/>
  <c r="T35" i="9"/>
  <c r="R35" i="9"/>
  <c r="Q35" i="9"/>
  <c r="O35" i="9"/>
  <c r="N35" i="9"/>
  <c r="L35" i="9"/>
  <c r="K35" i="9"/>
  <c r="I35" i="9"/>
  <c r="H35" i="9"/>
  <c r="F35" i="9"/>
  <c r="E35" i="9"/>
  <c r="B35" i="9"/>
  <c r="A35" i="9"/>
  <c r="AD34" i="9"/>
  <c r="AA34" i="9"/>
  <c r="Z34" i="9"/>
  <c r="X34" i="9"/>
  <c r="W34" i="9"/>
  <c r="U34" i="9"/>
  <c r="T34" i="9"/>
  <c r="R34" i="9"/>
  <c r="Q34" i="9"/>
  <c r="O34" i="9"/>
  <c r="N34" i="9"/>
  <c r="L34" i="9"/>
  <c r="K34" i="9"/>
  <c r="I34" i="9"/>
  <c r="H34" i="9"/>
  <c r="F34" i="9"/>
  <c r="E34" i="9"/>
  <c r="B34" i="9"/>
  <c r="A34" i="9"/>
  <c r="AD33" i="9"/>
  <c r="AB33" i="9"/>
  <c r="AC33" i="9" s="1"/>
  <c r="AA33" i="9"/>
  <c r="Z33" i="9"/>
  <c r="X33" i="9"/>
  <c r="W33" i="9"/>
  <c r="U33" i="9"/>
  <c r="T33" i="9"/>
  <c r="R33" i="9"/>
  <c r="Q33" i="9"/>
  <c r="O33" i="9"/>
  <c r="N33" i="9"/>
  <c r="L33" i="9"/>
  <c r="K33" i="9"/>
  <c r="I33" i="9"/>
  <c r="H33" i="9"/>
  <c r="F33" i="9"/>
  <c r="E33" i="9"/>
  <c r="B33" i="9"/>
  <c r="A33" i="9"/>
  <c r="AD32" i="9"/>
  <c r="AA32" i="9"/>
  <c r="Z32" i="9"/>
  <c r="X32" i="9"/>
  <c r="W32" i="9"/>
  <c r="U32" i="9"/>
  <c r="T32" i="9"/>
  <c r="R32" i="9"/>
  <c r="Q32" i="9"/>
  <c r="O32" i="9"/>
  <c r="N32" i="9"/>
  <c r="L32" i="9"/>
  <c r="K32" i="9"/>
  <c r="I32" i="9"/>
  <c r="H32" i="9"/>
  <c r="F32" i="9"/>
  <c r="E32" i="9"/>
  <c r="B32" i="9"/>
  <c r="A32" i="9"/>
  <c r="AD31" i="9"/>
  <c r="AA31" i="9"/>
  <c r="Z31" i="9"/>
  <c r="X31" i="9"/>
  <c r="W31" i="9"/>
  <c r="U31" i="9"/>
  <c r="T31" i="9"/>
  <c r="R31" i="9"/>
  <c r="Q31" i="9"/>
  <c r="O31" i="9"/>
  <c r="N31" i="9"/>
  <c r="L31" i="9"/>
  <c r="K31" i="9"/>
  <c r="I31" i="9"/>
  <c r="H31" i="9"/>
  <c r="F31" i="9"/>
  <c r="E31" i="9"/>
  <c r="B31" i="9"/>
  <c r="A31" i="9"/>
  <c r="AD30" i="9"/>
  <c r="AA30" i="9"/>
  <c r="Z30" i="9"/>
  <c r="X30" i="9"/>
  <c r="W30" i="9"/>
  <c r="U30" i="9"/>
  <c r="T30" i="9"/>
  <c r="R30" i="9"/>
  <c r="Q30" i="9"/>
  <c r="O30" i="9"/>
  <c r="N30" i="9"/>
  <c r="L30" i="9"/>
  <c r="K30" i="9"/>
  <c r="I30" i="9"/>
  <c r="H30" i="9"/>
  <c r="F30" i="9"/>
  <c r="E30" i="9"/>
  <c r="B30" i="9"/>
  <c r="A30" i="9"/>
  <c r="AD29" i="9"/>
  <c r="AA29" i="9"/>
  <c r="Z29" i="9"/>
  <c r="X29" i="9"/>
  <c r="W29" i="9"/>
  <c r="U29" i="9"/>
  <c r="T29" i="9"/>
  <c r="R29" i="9"/>
  <c r="Q29" i="9"/>
  <c r="O29" i="9"/>
  <c r="N29" i="9"/>
  <c r="L29" i="9"/>
  <c r="K29" i="9"/>
  <c r="I29" i="9"/>
  <c r="H29" i="9"/>
  <c r="F29" i="9"/>
  <c r="E29" i="9"/>
  <c r="B29" i="9"/>
  <c r="A29" i="9"/>
  <c r="AD28" i="9"/>
  <c r="AA28" i="9"/>
  <c r="Z28" i="9"/>
  <c r="X28" i="9"/>
  <c r="W28" i="9"/>
  <c r="U28" i="9"/>
  <c r="T28" i="9"/>
  <c r="R28" i="9"/>
  <c r="Q28" i="9"/>
  <c r="O28" i="9"/>
  <c r="N28" i="9"/>
  <c r="L28" i="9"/>
  <c r="K28" i="9"/>
  <c r="I28" i="9"/>
  <c r="H28" i="9"/>
  <c r="F28" i="9"/>
  <c r="E28" i="9"/>
  <c r="B28" i="9"/>
  <c r="A28" i="9"/>
  <c r="AD27" i="9"/>
  <c r="AA27" i="9"/>
  <c r="Z27" i="9"/>
  <c r="X27" i="9"/>
  <c r="W27" i="9"/>
  <c r="U27" i="9"/>
  <c r="T27" i="9"/>
  <c r="R27" i="9"/>
  <c r="Q27" i="9"/>
  <c r="O27" i="9"/>
  <c r="N27" i="9"/>
  <c r="L27" i="9"/>
  <c r="K27" i="9"/>
  <c r="I27" i="9"/>
  <c r="H27" i="9"/>
  <c r="F27" i="9"/>
  <c r="E27" i="9"/>
  <c r="B27" i="9"/>
  <c r="A27" i="9"/>
  <c r="AD26" i="9"/>
  <c r="AA26" i="9"/>
  <c r="Z26" i="9"/>
  <c r="X26" i="9"/>
  <c r="W26" i="9"/>
  <c r="U26" i="9"/>
  <c r="T26" i="9"/>
  <c r="R26" i="9"/>
  <c r="Q26" i="9"/>
  <c r="O26" i="9"/>
  <c r="N26" i="9"/>
  <c r="L26" i="9"/>
  <c r="K26" i="9"/>
  <c r="I26" i="9"/>
  <c r="H26" i="9"/>
  <c r="F26" i="9"/>
  <c r="E26" i="9"/>
  <c r="B26" i="9"/>
  <c r="A26" i="9"/>
  <c r="AD25" i="9"/>
  <c r="AB25" i="9"/>
  <c r="AC25" i="9" s="1"/>
  <c r="AA25" i="9"/>
  <c r="Z25" i="9"/>
  <c r="X25" i="9"/>
  <c r="W25" i="9"/>
  <c r="U25" i="9"/>
  <c r="T25" i="9"/>
  <c r="R25" i="9"/>
  <c r="Q25" i="9"/>
  <c r="O25" i="9"/>
  <c r="N25" i="9"/>
  <c r="L25" i="9"/>
  <c r="K25" i="9"/>
  <c r="I25" i="9"/>
  <c r="H25" i="9"/>
  <c r="F25" i="9"/>
  <c r="E25" i="9"/>
  <c r="B25" i="9"/>
  <c r="A25" i="9"/>
  <c r="AD24" i="9"/>
  <c r="AA24" i="9"/>
  <c r="Z24" i="9"/>
  <c r="X24" i="9"/>
  <c r="W24" i="9"/>
  <c r="U24" i="9"/>
  <c r="T24" i="9"/>
  <c r="R24" i="9"/>
  <c r="Q24" i="9"/>
  <c r="O24" i="9"/>
  <c r="N24" i="9"/>
  <c r="L24" i="9"/>
  <c r="K24" i="9"/>
  <c r="I24" i="9"/>
  <c r="H24" i="9"/>
  <c r="F24" i="9"/>
  <c r="E24" i="9"/>
  <c r="B24" i="9"/>
  <c r="A24" i="9"/>
  <c r="AD23" i="9"/>
  <c r="AA23" i="9"/>
  <c r="Z23" i="9"/>
  <c r="X23" i="9"/>
  <c r="W23" i="9"/>
  <c r="U23" i="9"/>
  <c r="T23" i="9"/>
  <c r="R23" i="9"/>
  <c r="Q23" i="9"/>
  <c r="O23" i="9"/>
  <c r="N23" i="9"/>
  <c r="L23" i="9"/>
  <c r="K23" i="9"/>
  <c r="I23" i="9"/>
  <c r="H23" i="9"/>
  <c r="F23" i="9"/>
  <c r="E23" i="9"/>
  <c r="B23" i="9"/>
  <c r="A23" i="9"/>
  <c r="AD22" i="9"/>
  <c r="AA22" i="9"/>
  <c r="Z22" i="9"/>
  <c r="X22" i="9"/>
  <c r="W22" i="9"/>
  <c r="U22" i="9"/>
  <c r="T22" i="9"/>
  <c r="R22" i="9"/>
  <c r="Q22" i="9"/>
  <c r="O22" i="9"/>
  <c r="N22" i="9"/>
  <c r="L22" i="9"/>
  <c r="K22" i="9"/>
  <c r="I22" i="9"/>
  <c r="H22" i="9"/>
  <c r="F22" i="9"/>
  <c r="E22" i="9"/>
  <c r="B22" i="9"/>
  <c r="A22" i="9"/>
  <c r="AD21" i="9"/>
  <c r="AA21" i="9"/>
  <c r="Z21" i="9"/>
  <c r="X21" i="9"/>
  <c r="W21" i="9"/>
  <c r="U21" i="9"/>
  <c r="T21" i="9"/>
  <c r="R21" i="9"/>
  <c r="Q21" i="9"/>
  <c r="O21" i="9"/>
  <c r="N21" i="9"/>
  <c r="L21" i="9"/>
  <c r="K21" i="9"/>
  <c r="I21" i="9"/>
  <c r="H21" i="9"/>
  <c r="F21" i="9"/>
  <c r="E21" i="9"/>
  <c r="B21" i="9"/>
  <c r="A21" i="9"/>
  <c r="AD20" i="9"/>
  <c r="AA20" i="9"/>
  <c r="Z20" i="9"/>
  <c r="X20" i="9"/>
  <c r="W20" i="9"/>
  <c r="U20" i="9"/>
  <c r="T20" i="9"/>
  <c r="R20" i="9"/>
  <c r="Q20" i="9"/>
  <c r="O20" i="9"/>
  <c r="N20" i="9"/>
  <c r="L20" i="9"/>
  <c r="K20" i="9"/>
  <c r="I20" i="9"/>
  <c r="H20" i="9"/>
  <c r="F20" i="9"/>
  <c r="E20" i="9"/>
  <c r="B20" i="9"/>
  <c r="A20" i="9"/>
  <c r="AD19" i="9"/>
  <c r="AA19" i="9"/>
  <c r="Z19" i="9"/>
  <c r="X19" i="9"/>
  <c r="W19" i="9"/>
  <c r="U19" i="9"/>
  <c r="T19" i="9"/>
  <c r="R19" i="9"/>
  <c r="Q19" i="9"/>
  <c r="O19" i="9"/>
  <c r="N19" i="9"/>
  <c r="L19" i="9"/>
  <c r="K19" i="9"/>
  <c r="I19" i="9"/>
  <c r="H19" i="9"/>
  <c r="F19" i="9"/>
  <c r="E19" i="9"/>
  <c r="B19" i="9"/>
  <c r="A19" i="9"/>
  <c r="AD18" i="9"/>
  <c r="AA18" i="9"/>
  <c r="Z18" i="9"/>
  <c r="X18" i="9"/>
  <c r="W18" i="9"/>
  <c r="U18" i="9"/>
  <c r="T18" i="9"/>
  <c r="R18" i="9"/>
  <c r="Q18" i="9"/>
  <c r="O18" i="9"/>
  <c r="N18" i="9"/>
  <c r="L18" i="9"/>
  <c r="K18" i="9"/>
  <c r="I18" i="9"/>
  <c r="H18" i="9"/>
  <c r="F18" i="9"/>
  <c r="E18" i="9"/>
  <c r="B18" i="9"/>
  <c r="A18" i="9"/>
  <c r="AD17" i="9"/>
  <c r="AB17" i="9"/>
  <c r="AC17" i="9" s="1"/>
  <c r="AA17" i="9"/>
  <c r="Z17" i="9"/>
  <c r="X17" i="9"/>
  <c r="W17" i="9"/>
  <c r="U17" i="9"/>
  <c r="T17" i="9"/>
  <c r="R17" i="9"/>
  <c r="Q17" i="9"/>
  <c r="O17" i="9"/>
  <c r="N17" i="9"/>
  <c r="L17" i="9"/>
  <c r="K17" i="9"/>
  <c r="I17" i="9"/>
  <c r="H17" i="9"/>
  <c r="F17" i="9"/>
  <c r="E17" i="9"/>
  <c r="B17" i="9"/>
  <c r="A17" i="9"/>
  <c r="AD16" i="9"/>
  <c r="AA16" i="9"/>
  <c r="Z16" i="9"/>
  <c r="X16" i="9"/>
  <c r="W16" i="9"/>
  <c r="U16" i="9"/>
  <c r="T16" i="9"/>
  <c r="R16" i="9"/>
  <c r="Q16" i="9"/>
  <c r="O16" i="9"/>
  <c r="N16" i="9"/>
  <c r="L16" i="9"/>
  <c r="K16" i="9"/>
  <c r="I16" i="9"/>
  <c r="H16" i="9"/>
  <c r="F16" i="9"/>
  <c r="E16" i="9"/>
  <c r="B16" i="9"/>
  <c r="A16" i="9"/>
  <c r="AD15" i="9"/>
  <c r="AA15" i="9"/>
  <c r="Z15" i="9"/>
  <c r="X15" i="9"/>
  <c r="W15" i="9"/>
  <c r="U15" i="9"/>
  <c r="T15" i="9"/>
  <c r="R15" i="9"/>
  <c r="Q15" i="9"/>
  <c r="O15" i="9"/>
  <c r="N15" i="9"/>
  <c r="L15" i="9"/>
  <c r="K15" i="9"/>
  <c r="I15" i="9"/>
  <c r="H15" i="9"/>
  <c r="F15" i="9"/>
  <c r="E15" i="9"/>
  <c r="B15" i="9"/>
  <c r="A15" i="9"/>
  <c r="AD14" i="9"/>
  <c r="AA14" i="9"/>
  <c r="Z14" i="9"/>
  <c r="X14" i="9"/>
  <c r="W14" i="9"/>
  <c r="U14" i="9"/>
  <c r="T14" i="9"/>
  <c r="R14" i="9"/>
  <c r="Q14" i="9"/>
  <c r="O14" i="9"/>
  <c r="N14" i="9"/>
  <c r="L14" i="9"/>
  <c r="K14" i="9"/>
  <c r="I14" i="9"/>
  <c r="H14" i="9"/>
  <c r="F14" i="9"/>
  <c r="E14" i="9"/>
  <c r="B14" i="9"/>
  <c r="A14" i="9"/>
  <c r="AD13" i="9"/>
  <c r="AA13" i="9"/>
  <c r="Z13" i="9"/>
  <c r="X13" i="9"/>
  <c r="W13" i="9"/>
  <c r="U13" i="9"/>
  <c r="T13" i="9"/>
  <c r="R13" i="9"/>
  <c r="Q13" i="9"/>
  <c r="O13" i="9"/>
  <c r="N13" i="9"/>
  <c r="L13" i="9"/>
  <c r="K13" i="9"/>
  <c r="I13" i="9"/>
  <c r="H13" i="9"/>
  <c r="F13" i="9"/>
  <c r="E13" i="9"/>
  <c r="B13" i="9"/>
  <c r="A13" i="9"/>
  <c r="AD12" i="9"/>
  <c r="AA12" i="9"/>
  <c r="Z12" i="9"/>
  <c r="X12" i="9"/>
  <c r="W12" i="9"/>
  <c r="U12" i="9"/>
  <c r="T12" i="9"/>
  <c r="R12" i="9"/>
  <c r="Q12" i="9"/>
  <c r="O12" i="9"/>
  <c r="N12" i="9"/>
  <c r="L12" i="9"/>
  <c r="K12" i="9"/>
  <c r="I12" i="9"/>
  <c r="H12" i="9"/>
  <c r="F12" i="9"/>
  <c r="E12" i="9"/>
  <c r="B12" i="9"/>
  <c r="A12" i="9"/>
  <c r="AD11" i="9"/>
  <c r="AA11" i="9"/>
  <c r="Z11" i="9"/>
  <c r="X11" i="9"/>
  <c r="W11" i="9"/>
  <c r="U11" i="9"/>
  <c r="T11" i="9"/>
  <c r="R11" i="9"/>
  <c r="Q11" i="9"/>
  <c r="O11" i="9"/>
  <c r="N11" i="9"/>
  <c r="L11" i="9"/>
  <c r="K11" i="9"/>
  <c r="I11" i="9"/>
  <c r="H11" i="9"/>
  <c r="F11" i="9"/>
  <c r="E11" i="9"/>
  <c r="B11" i="9"/>
  <c r="A11" i="9"/>
  <c r="AD10" i="9"/>
  <c r="AA10" i="9"/>
  <c r="Z10" i="9"/>
  <c r="X10" i="9"/>
  <c r="W10" i="9"/>
  <c r="U10" i="9"/>
  <c r="T10" i="9"/>
  <c r="R10" i="9"/>
  <c r="Q10" i="9"/>
  <c r="O10" i="9"/>
  <c r="N10" i="9"/>
  <c r="L10" i="9"/>
  <c r="K10" i="9"/>
  <c r="I10" i="9"/>
  <c r="H10" i="9"/>
  <c r="F10" i="9"/>
  <c r="E10" i="9"/>
  <c r="B10" i="9"/>
  <c r="A10" i="9"/>
  <c r="AD9" i="9"/>
  <c r="AB9" i="9"/>
  <c r="AC9" i="9" s="1"/>
  <c r="AA9" i="9"/>
  <c r="Z9" i="9"/>
  <c r="X9" i="9"/>
  <c r="W9" i="9"/>
  <c r="U9" i="9"/>
  <c r="T9" i="9"/>
  <c r="R9" i="9"/>
  <c r="Q9" i="9"/>
  <c r="O9" i="9"/>
  <c r="N9" i="9"/>
  <c r="L9" i="9"/>
  <c r="K9" i="9"/>
  <c r="I9" i="9"/>
  <c r="H9" i="9"/>
  <c r="F9" i="9"/>
  <c r="E9" i="9"/>
  <c r="B9" i="9"/>
  <c r="A9" i="9"/>
  <c r="AD8" i="9"/>
  <c r="AA8" i="9"/>
  <c r="Z8" i="9"/>
  <c r="X8" i="9"/>
  <c r="W8" i="9"/>
  <c r="U8" i="9"/>
  <c r="T8" i="9"/>
  <c r="R8" i="9"/>
  <c r="Q8" i="9"/>
  <c r="O8" i="9"/>
  <c r="N8" i="9"/>
  <c r="L8" i="9"/>
  <c r="K8" i="9"/>
  <c r="I8" i="9"/>
  <c r="H8" i="9"/>
  <c r="F8" i="9"/>
  <c r="E8" i="9"/>
  <c r="B8" i="9"/>
  <c r="A8" i="9"/>
  <c r="AD7" i="9"/>
  <c r="AA7" i="9"/>
  <c r="Z7" i="9"/>
  <c r="X7" i="9"/>
  <c r="W7" i="9"/>
  <c r="U7" i="9"/>
  <c r="T7" i="9"/>
  <c r="R7" i="9"/>
  <c r="Q7" i="9"/>
  <c r="O7" i="9"/>
  <c r="N7" i="9"/>
  <c r="L7" i="9"/>
  <c r="K7" i="9"/>
  <c r="I7" i="9"/>
  <c r="H7" i="9"/>
  <c r="F7" i="9"/>
  <c r="E7" i="9"/>
  <c r="B7" i="9"/>
  <c r="A7" i="9"/>
  <c r="AD6" i="9"/>
  <c r="AA6" i="9"/>
  <c r="Z6" i="9"/>
  <c r="X6" i="9"/>
  <c r="W6" i="9"/>
  <c r="U6" i="9"/>
  <c r="T6" i="9"/>
  <c r="R6" i="9"/>
  <c r="Q6" i="9"/>
  <c r="Q46" i="9" s="1"/>
  <c r="R46" i="9" s="1"/>
  <c r="O6" i="9"/>
  <c r="N6" i="9"/>
  <c r="L6" i="9"/>
  <c r="K6" i="9"/>
  <c r="I6" i="9"/>
  <c r="H6" i="9"/>
  <c r="F6" i="9"/>
  <c r="E6" i="9"/>
  <c r="E46" i="9" s="1"/>
  <c r="F46" i="9" s="1"/>
  <c r="B6" i="9"/>
  <c r="A6" i="9"/>
  <c r="AD5" i="9"/>
  <c r="AA5" i="9"/>
  <c r="Z5" i="9"/>
  <c r="Z46" i="9" s="1"/>
  <c r="AA46" i="9" s="1"/>
  <c r="X5" i="9"/>
  <c r="W5" i="9"/>
  <c r="W46" i="9" s="1"/>
  <c r="X46" i="9" s="1"/>
  <c r="U5" i="9"/>
  <c r="T5" i="9"/>
  <c r="T46" i="9" s="1"/>
  <c r="U46" i="9" s="1"/>
  <c r="R5" i="9"/>
  <c r="Q5" i="9"/>
  <c r="O5" i="9"/>
  <c r="N5" i="9"/>
  <c r="N46" i="9" s="1"/>
  <c r="O46" i="9" s="1"/>
  <c r="L5" i="9"/>
  <c r="K5" i="9"/>
  <c r="K46" i="9" s="1"/>
  <c r="L46" i="9" s="1"/>
  <c r="I5" i="9"/>
  <c r="H5" i="9"/>
  <c r="H46" i="9" s="1"/>
  <c r="I46" i="9" s="1"/>
  <c r="F5" i="9"/>
  <c r="E5" i="9"/>
  <c r="B5" i="9"/>
  <c r="A5" i="9"/>
  <c r="AB3" i="9"/>
  <c r="AB44" i="9" s="1"/>
  <c r="AC44" i="9" s="1"/>
  <c r="C46" i="8"/>
  <c r="AD44" i="8"/>
  <c r="AA44" i="8"/>
  <c r="Z44" i="8"/>
  <c r="X44" i="8"/>
  <c r="W44" i="8"/>
  <c r="U44" i="8"/>
  <c r="T44" i="8"/>
  <c r="R44" i="8"/>
  <c r="Q44" i="8"/>
  <c r="O44" i="8"/>
  <c r="N44" i="8"/>
  <c r="L44" i="8"/>
  <c r="K44" i="8"/>
  <c r="I44" i="8"/>
  <c r="H44" i="8"/>
  <c r="F44" i="8"/>
  <c r="E44" i="8"/>
  <c r="B44" i="8"/>
  <c r="A44" i="8"/>
  <c r="AD43" i="8"/>
  <c r="AA43" i="8"/>
  <c r="Z43" i="8"/>
  <c r="X43" i="8"/>
  <c r="W43" i="8"/>
  <c r="U43" i="8"/>
  <c r="T43" i="8"/>
  <c r="R43" i="8"/>
  <c r="Q43" i="8"/>
  <c r="O43" i="8"/>
  <c r="N43" i="8"/>
  <c r="L43" i="8"/>
  <c r="K43" i="8"/>
  <c r="I43" i="8"/>
  <c r="H43" i="8"/>
  <c r="F43" i="8"/>
  <c r="E43" i="8"/>
  <c r="B43" i="8"/>
  <c r="A43" i="8"/>
  <c r="AD42" i="8"/>
  <c r="AA42" i="8"/>
  <c r="Z42" i="8"/>
  <c r="X42" i="8"/>
  <c r="W42" i="8"/>
  <c r="U42" i="8"/>
  <c r="T42" i="8"/>
  <c r="R42" i="8"/>
  <c r="Q42" i="8"/>
  <c r="O42" i="8"/>
  <c r="N42" i="8"/>
  <c r="L42" i="8"/>
  <c r="K42" i="8"/>
  <c r="I42" i="8"/>
  <c r="H42" i="8"/>
  <c r="F42" i="8"/>
  <c r="E42" i="8"/>
  <c r="B42" i="8"/>
  <c r="A42" i="8"/>
  <c r="AD41" i="8"/>
  <c r="AB41" i="8"/>
  <c r="AC41" i="8" s="1"/>
  <c r="AA41" i="8"/>
  <c r="Z41" i="8"/>
  <c r="X41" i="8"/>
  <c r="W41" i="8"/>
  <c r="U41" i="8"/>
  <c r="T41" i="8"/>
  <c r="R41" i="8"/>
  <c r="Q41" i="8"/>
  <c r="O41" i="8"/>
  <c r="N41" i="8"/>
  <c r="L41" i="8"/>
  <c r="K41" i="8"/>
  <c r="I41" i="8"/>
  <c r="H41" i="8"/>
  <c r="F41" i="8"/>
  <c r="E41" i="8"/>
  <c r="B41" i="8"/>
  <c r="A41" i="8"/>
  <c r="AD40" i="8"/>
  <c r="AA40" i="8"/>
  <c r="Z40" i="8"/>
  <c r="X40" i="8"/>
  <c r="W40" i="8"/>
  <c r="U40" i="8"/>
  <c r="T40" i="8"/>
  <c r="R40" i="8"/>
  <c r="Q40" i="8"/>
  <c r="O40" i="8"/>
  <c r="N40" i="8"/>
  <c r="L40" i="8"/>
  <c r="K40" i="8"/>
  <c r="I40" i="8"/>
  <c r="H40" i="8"/>
  <c r="F40" i="8"/>
  <c r="E40" i="8"/>
  <c r="B40" i="8"/>
  <c r="A40" i="8"/>
  <c r="AD39" i="8"/>
  <c r="AA39" i="8"/>
  <c r="Z39" i="8"/>
  <c r="X39" i="8"/>
  <c r="W39" i="8"/>
  <c r="U39" i="8"/>
  <c r="T39" i="8"/>
  <c r="R39" i="8"/>
  <c r="Q39" i="8"/>
  <c r="O39" i="8"/>
  <c r="N39" i="8"/>
  <c r="L39" i="8"/>
  <c r="K39" i="8"/>
  <c r="I39" i="8"/>
  <c r="H39" i="8"/>
  <c r="F39" i="8"/>
  <c r="E39" i="8"/>
  <c r="B39" i="8"/>
  <c r="A39" i="8"/>
  <c r="AD38" i="8"/>
  <c r="AA38" i="8"/>
  <c r="Z38" i="8"/>
  <c r="X38" i="8"/>
  <c r="W38" i="8"/>
  <c r="U38" i="8"/>
  <c r="T38" i="8"/>
  <c r="R38" i="8"/>
  <c r="Q38" i="8"/>
  <c r="O38" i="8"/>
  <c r="N38" i="8"/>
  <c r="L38" i="8"/>
  <c r="K38" i="8"/>
  <c r="I38" i="8"/>
  <c r="H38" i="8"/>
  <c r="F38" i="8"/>
  <c r="E38" i="8"/>
  <c r="B38" i="8"/>
  <c r="A38" i="8"/>
  <c r="AD37" i="8"/>
  <c r="AA37" i="8"/>
  <c r="Z37" i="8"/>
  <c r="X37" i="8"/>
  <c r="W37" i="8"/>
  <c r="U37" i="8"/>
  <c r="T37" i="8"/>
  <c r="R37" i="8"/>
  <c r="Q37" i="8"/>
  <c r="O37" i="8"/>
  <c r="N37" i="8"/>
  <c r="L37" i="8"/>
  <c r="K37" i="8"/>
  <c r="I37" i="8"/>
  <c r="H37" i="8"/>
  <c r="F37" i="8"/>
  <c r="E37" i="8"/>
  <c r="B37" i="8"/>
  <c r="A37" i="8"/>
  <c r="AD36" i="8"/>
  <c r="AA36" i="8"/>
  <c r="Z36" i="8"/>
  <c r="X36" i="8"/>
  <c r="W36" i="8"/>
  <c r="U36" i="8"/>
  <c r="T36" i="8"/>
  <c r="R36" i="8"/>
  <c r="Q36" i="8"/>
  <c r="O36" i="8"/>
  <c r="N36" i="8"/>
  <c r="L36" i="8"/>
  <c r="K36" i="8"/>
  <c r="I36" i="8"/>
  <c r="H36" i="8"/>
  <c r="F36" i="8"/>
  <c r="E36" i="8"/>
  <c r="B36" i="8"/>
  <c r="A36" i="8"/>
  <c r="AD35" i="8"/>
  <c r="AA35" i="8"/>
  <c r="Z35" i="8"/>
  <c r="X35" i="8"/>
  <c r="W35" i="8"/>
  <c r="U35" i="8"/>
  <c r="T35" i="8"/>
  <c r="R35" i="8"/>
  <c r="Q35" i="8"/>
  <c r="O35" i="8"/>
  <c r="N35" i="8"/>
  <c r="L35" i="8"/>
  <c r="K35" i="8"/>
  <c r="I35" i="8"/>
  <c r="H35" i="8"/>
  <c r="F35" i="8"/>
  <c r="E35" i="8"/>
  <c r="B35" i="8"/>
  <c r="A35" i="8"/>
  <c r="AD34" i="8"/>
  <c r="AA34" i="8"/>
  <c r="Z34" i="8"/>
  <c r="X34" i="8"/>
  <c r="W34" i="8"/>
  <c r="U34" i="8"/>
  <c r="T34" i="8"/>
  <c r="R34" i="8"/>
  <c r="Q34" i="8"/>
  <c r="O34" i="8"/>
  <c r="N34" i="8"/>
  <c r="L34" i="8"/>
  <c r="K34" i="8"/>
  <c r="I34" i="8"/>
  <c r="H34" i="8"/>
  <c r="F34" i="8"/>
  <c r="E34" i="8"/>
  <c r="B34" i="8"/>
  <c r="A34" i="8"/>
  <c r="AD33" i="8"/>
  <c r="AB33" i="8"/>
  <c r="AC33" i="8" s="1"/>
  <c r="AA33" i="8"/>
  <c r="Z33" i="8"/>
  <c r="X33" i="8"/>
  <c r="W33" i="8"/>
  <c r="U33" i="8"/>
  <c r="T33" i="8"/>
  <c r="R33" i="8"/>
  <c r="Q33" i="8"/>
  <c r="O33" i="8"/>
  <c r="N33" i="8"/>
  <c r="L33" i="8"/>
  <c r="K33" i="8"/>
  <c r="I33" i="8"/>
  <c r="H33" i="8"/>
  <c r="F33" i="8"/>
  <c r="E33" i="8"/>
  <c r="B33" i="8"/>
  <c r="A33" i="8"/>
  <c r="AD32" i="8"/>
  <c r="AA32" i="8"/>
  <c r="Z32" i="8"/>
  <c r="X32" i="8"/>
  <c r="W32" i="8"/>
  <c r="U32" i="8"/>
  <c r="T32" i="8"/>
  <c r="R32" i="8"/>
  <c r="Q32" i="8"/>
  <c r="O32" i="8"/>
  <c r="N32" i="8"/>
  <c r="L32" i="8"/>
  <c r="K32" i="8"/>
  <c r="I32" i="8"/>
  <c r="H32" i="8"/>
  <c r="F32" i="8"/>
  <c r="E32" i="8"/>
  <c r="B32" i="8"/>
  <c r="A32" i="8"/>
  <c r="AD31" i="8"/>
  <c r="AA31" i="8"/>
  <c r="Z31" i="8"/>
  <c r="X31" i="8"/>
  <c r="W31" i="8"/>
  <c r="U31" i="8"/>
  <c r="T31" i="8"/>
  <c r="R31" i="8"/>
  <c r="Q31" i="8"/>
  <c r="O31" i="8"/>
  <c r="N31" i="8"/>
  <c r="L31" i="8"/>
  <c r="K31" i="8"/>
  <c r="I31" i="8"/>
  <c r="H31" i="8"/>
  <c r="F31" i="8"/>
  <c r="E31" i="8"/>
  <c r="B31" i="8"/>
  <c r="A31" i="8"/>
  <c r="AD30" i="8"/>
  <c r="AA30" i="8"/>
  <c r="Z30" i="8"/>
  <c r="X30" i="8"/>
  <c r="W30" i="8"/>
  <c r="U30" i="8"/>
  <c r="T30" i="8"/>
  <c r="R30" i="8"/>
  <c r="Q30" i="8"/>
  <c r="O30" i="8"/>
  <c r="N30" i="8"/>
  <c r="L30" i="8"/>
  <c r="K30" i="8"/>
  <c r="I30" i="8"/>
  <c r="H30" i="8"/>
  <c r="F30" i="8"/>
  <c r="E30" i="8"/>
  <c r="B30" i="8"/>
  <c r="A30" i="8"/>
  <c r="AD29" i="8"/>
  <c r="AA29" i="8"/>
  <c r="Z29" i="8"/>
  <c r="X29" i="8"/>
  <c r="W29" i="8"/>
  <c r="U29" i="8"/>
  <c r="T29" i="8"/>
  <c r="R29" i="8"/>
  <c r="Q29" i="8"/>
  <c r="O29" i="8"/>
  <c r="N29" i="8"/>
  <c r="L29" i="8"/>
  <c r="K29" i="8"/>
  <c r="I29" i="8"/>
  <c r="H29" i="8"/>
  <c r="F29" i="8"/>
  <c r="E29" i="8"/>
  <c r="B29" i="8"/>
  <c r="A29" i="8"/>
  <c r="AD28" i="8"/>
  <c r="AA28" i="8"/>
  <c r="Z28" i="8"/>
  <c r="X28" i="8"/>
  <c r="W28" i="8"/>
  <c r="U28" i="8"/>
  <c r="T28" i="8"/>
  <c r="R28" i="8"/>
  <c r="Q28" i="8"/>
  <c r="O28" i="8"/>
  <c r="N28" i="8"/>
  <c r="L28" i="8"/>
  <c r="K28" i="8"/>
  <c r="I28" i="8"/>
  <c r="H28" i="8"/>
  <c r="F28" i="8"/>
  <c r="E28" i="8"/>
  <c r="B28" i="8"/>
  <c r="A28" i="8"/>
  <c r="AD27" i="8"/>
  <c r="AA27" i="8"/>
  <c r="Z27" i="8"/>
  <c r="X27" i="8"/>
  <c r="W27" i="8"/>
  <c r="U27" i="8"/>
  <c r="T27" i="8"/>
  <c r="R27" i="8"/>
  <c r="Q27" i="8"/>
  <c r="O27" i="8"/>
  <c r="N27" i="8"/>
  <c r="L27" i="8"/>
  <c r="K27" i="8"/>
  <c r="I27" i="8"/>
  <c r="H27" i="8"/>
  <c r="F27" i="8"/>
  <c r="E27" i="8"/>
  <c r="B27" i="8"/>
  <c r="A27" i="8"/>
  <c r="AD26" i="8"/>
  <c r="AA26" i="8"/>
  <c r="Z26" i="8"/>
  <c r="X26" i="8"/>
  <c r="W26" i="8"/>
  <c r="U26" i="8"/>
  <c r="T26" i="8"/>
  <c r="R26" i="8"/>
  <c r="Q26" i="8"/>
  <c r="O26" i="8"/>
  <c r="N26" i="8"/>
  <c r="L26" i="8"/>
  <c r="K26" i="8"/>
  <c r="I26" i="8"/>
  <c r="H26" i="8"/>
  <c r="F26" i="8"/>
  <c r="E26" i="8"/>
  <c r="B26" i="8"/>
  <c r="A26" i="8"/>
  <c r="AD25" i="8"/>
  <c r="AB25" i="8"/>
  <c r="AC25" i="8" s="1"/>
  <c r="AA25" i="8"/>
  <c r="Z25" i="8"/>
  <c r="X25" i="8"/>
  <c r="W25" i="8"/>
  <c r="U25" i="8"/>
  <c r="T25" i="8"/>
  <c r="R25" i="8"/>
  <c r="Q25" i="8"/>
  <c r="O25" i="8"/>
  <c r="N25" i="8"/>
  <c r="L25" i="8"/>
  <c r="K25" i="8"/>
  <c r="I25" i="8"/>
  <c r="H25" i="8"/>
  <c r="F25" i="8"/>
  <c r="E25" i="8"/>
  <c r="B25" i="8"/>
  <c r="A25" i="8"/>
  <c r="AD24" i="8"/>
  <c r="AA24" i="8"/>
  <c r="Z24" i="8"/>
  <c r="X24" i="8"/>
  <c r="W24" i="8"/>
  <c r="U24" i="8"/>
  <c r="T24" i="8"/>
  <c r="R24" i="8"/>
  <c r="Q24" i="8"/>
  <c r="O24" i="8"/>
  <c r="N24" i="8"/>
  <c r="L24" i="8"/>
  <c r="K24" i="8"/>
  <c r="I24" i="8"/>
  <c r="H24" i="8"/>
  <c r="F24" i="8"/>
  <c r="E24" i="8"/>
  <c r="B24" i="8"/>
  <c r="A24" i="8"/>
  <c r="AD23" i="8"/>
  <c r="AA23" i="8"/>
  <c r="Z23" i="8"/>
  <c r="X23" i="8"/>
  <c r="W23" i="8"/>
  <c r="U23" i="8"/>
  <c r="T23" i="8"/>
  <c r="R23" i="8"/>
  <c r="Q23" i="8"/>
  <c r="O23" i="8"/>
  <c r="N23" i="8"/>
  <c r="L23" i="8"/>
  <c r="K23" i="8"/>
  <c r="I23" i="8"/>
  <c r="H23" i="8"/>
  <c r="F23" i="8"/>
  <c r="E23" i="8"/>
  <c r="B23" i="8"/>
  <c r="A23" i="8"/>
  <c r="AD22" i="8"/>
  <c r="AA22" i="8"/>
  <c r="Z22" i="8"/>
  <c r="X22" i="8"/>
  <c r="W22" i="8"/>
  <c r="U22" i="8"/>
  <c r="T22" i="8"/>
  <c r="R22" i="8"/>
  <c r="Q22" i="8"/>
  <c r="O22" i="8"/>
  <c r="N22" i="8"/>
  <c r="L22" i="8"/>
  <c r="K22" i="8"/>
  <c r="I22" i="8"/>
  <c r="H22" i="8"/>
  <c r="F22" i="8"/>
  <c r="E22" i="8"/>
  <c r="B22" i="8"/>
  <c r="A22" i="8"/>
  <c r="AD21" i="8"/>
  <c r="AA21" i="8"/>
  <c r="Z21" i="8"/>
  <c r="X21" i="8"/>
  <c r="W21" i="8"/>
  <c r="U21" i="8"/>
  <c r="T21" i="8"/>
  <c r="R21" i="8"/>
  <c r="Q21" i="8"/>
  <c r="O21" i="8"/>
  <c r="N21" i="8"/>
  <c r="L21" i="8"/>
  <c r="K21" i="8"/>
  <c r="I21" i="8"/>
  <c r="H21" i="8"/>
  <c r="F21" i="8"/>
  <c r="E21" i="8"/>
  <c r="B21" i="8"/>
  <c r="A21" i="8"/>
  <c r="AD20" i="8"/>
  <c r="AA20" i="8"/>
  <c r="Z20" i="8"/>
  <c r="X20" i="8"/>
  <c r="W20" i="8"/>
  <c r="U20" i="8"/>
  <c r="T20" i="8"/>
  <c r="R20" i="8"/>
  <c r="Q20" i="8"/>
  <c r="O20" i="8"/>
  <c r="N20" i="8"/>
  <c r="L20" i="8"/>
  <c r="K20" i="8"/>
  <c r="I20" i="8"/>
  <c r="H20" i="8"/>
  <c r="F20" i="8"/>
  <c r="E20" i="8"/>
  <c r="B20" i="8"/>
  <c r="A20" i="8"/>
  <c r="AD19" i="8"/>
  <c r="AA19" i="8"/>
  <c r="Z19" i="8"/>
  <c r="X19" i="8"/>
  <c r="W19" i="8"/>
  <c r="U19" i="8"/>
  <c r="T19" i="8"/>
  <c r="R19" i="8"/>
  <c r="Q19" i="8"/>
  <c r="O19" i="8"/>
  <c r="N19" i="8"/>
  <c r="L19" i="8"/>
  <c r="K19" i="8"/>
  <c r="I19" i="8"/>
  <c r="H19" i="8"/>
  <c r="F19" i="8"/>
  <c r="E19" i="8"/>
  <c r="B19" i="8"/>
  <c r="A19" i="8"/>
  <c r="AD18" i="8"/>
  <c r="AA18" i="8"/>
  <c r="Z18" i="8"/>
  <c r="X18" i="8"/>
  <c r="W18" i="8"/>
  <c r="U18" i="8"/>
  <c r="T18" i="8"/>
  <c r="R18" i="8"/>
  <c r="Q18" i="8"/>
  <c r="O18" i="8"/>
  <c r="N18" i="8"/>
  <c r="L18" i="8"/>
  <c r="K18" i="8"/>
  <c r="I18" i="8"/>
  <c r="H18" i="8"/>
  <c r="F18" i="8"/>
  <c r="E18" i="8"/>
  <c r="B18" i="8"/>
  <c r="A18" i="8"/>
  <c r="AD17" i="8"/>
  <c r="AB17" i="8"/>
  <c r="AC17" i="8" s="1"/>
  <c r="AA17" i="8"/>
  <c r="Z17" i="8"/>
  <c r="X17" i="8"/>
  <c r="W17" i="8"/>
  <c r="U17" i="8"/>
  <c r="T17" i="8"/>
  <c r="R17" i="8"/>
  <c r="Q17" i="8"/>
  <c r="O17" i="8"/>
  <c r="N17" i="8"/>
  <c r="L17" i="8"/>
  <c r="K17" i="8"/>
  <c r="I17" i="8"/>
  <c r="H17" i="8"/>
  <c r="F17" i="8"/>
  <c r="E17" i="8"/>
  <c r="B17" i="8"/>
  <c r="A17" i="8"/>
  <c r="AD16" i="8"/>
  <c r="AA16" i="8"/>
  <c r="Z16" i="8"/>
  <c r="X16" i="8"/>
  <c r="W16" i="8"/>
  <c r="U16" i="8"/>
  <c r="T16" i="8"/>
  <c r="R16" i="8"/>
  <c r="Q16" i="8"/>
  <c r="O16" i="8"/>
  <c r="N16" i="8"/>
  <c r="L16" i="8"/>
  <c r="K16" i="8"/>
  <c r="I16" i="8"/>
  <c r="H16" i="8"/>
  <c r="F16" i="8"/>
  <c r="E16" i="8"/>
  <c r="B16" i="8"/>
  <c r="A16" i="8"/>
  <c r="AD15" i="8"/>
  <c r="AA15" i="8"/>
  <c r="Z15" i="8"/>
  <c r="X15" i="8"/>
  <c r="W15" i="8"/>
  <c r="U15" i="8"/>
  <c r="T15" i="8"/>
  <c r="R15" i="8"/>
  <c r="Q15" i="8"/>
  <c r="O15" i="8"/>
  <c r="N15" i="8"/>
  <c r="L15" i="8"/>
  <c r="K15" i="8"/>
  <c r="I15" i="8"/>
  <c r="H15" i="8"/>
  <c r="F15" i="8"/>
  <c r="E15" i="8"/>
  <c r="B15" i="8"/>
  <c r="A15" i="8"/>
  <c r="AD14" i="8"/>
  <c r="AA14" i="8"/>
  <c r="Z14" i="8"/>
  <c r="X14" i="8"/>
  <c r="W14" i="8"/>
  <c r="U14" i="8"/>
  <c r="T14" i="8"/>
  <c r="R14" i="8"/>
  <c r="Q14" i="8"/>
  <c r="O14" i="8"/>
  <c r="N14" i="8"/>
  <c r="L14" i="8"/>
  <c r="K14" i="8"/>
  <c r="I14" i="8"/>
  <c r="H14" i="8"/>
  <c r="F14" i="8"/>
  <c r="E14" i="8"/>
  <c r="B14" i="8"/>
  <c r="A14" i="8"/>
  <c r="AD13" i="8"/>
  <c r="AA13" i="8"/>
  <c r="Z13" i="8"/>
  <c r="X13" i="8"/>
  <c r="W13" i="8"/>
  <c r="U13" i="8"/>
  <c r="T13" i="8"/>
  <c r="R13" i="8"/>
  <c r="Q13" i="8"/>
  <c r="O13" i="8"/>
  <c r="N13" i="8"/>
  <c r="L13" i="8"/>
  <c r="K13" i="8"/>
  <c r="I13" i="8"/>
  <c r="H13" i="8"/>
  <c r="F13" i="8"/>
  <c r="E13" i="8"/>
  <c r="B13" i="8"/>
  <c r="A13" i="8"/>
  <c r="AD12" i="8"/>
  <c r="AA12" i="8"/>
  <c r="Z12" i="8"/>
  <c r="X12" i="8"/>
  <c r="W12" i="8"/>
  <c r="U12" i="8"/>
  <c r="T12" i="8"/>
  <c r="R12" i="8"/>
  <c r="Q12" i="8"/>
  <c r="O12" i="8"/>
  <c r="N12" i="8"/>
  <c r="L12" i="8"/>
  <c r="K12" i="8"/>
  <c r="I12" i="8"/>
  <c r="H12" i="8"/>
  <c r="F12" i="8"/>
  <c r="E12" i="8"/>
  <c r="B12" i="8"/>
  <c r="A12" i="8"/>
  <c r="AD11" i="8"/>
  <c r="AA11" i="8"/>
  <c r="Z11" i="8"/>
  <c r="X11" i="8"/>
  <c r="W11" i="8"/>
  <c r="U11" i="8"/>
  <c r="T11" i="8"/>
  <c r="R11" i="8"/>
  <c r="Q11" i="8"/>
  <c r="O11" i="8"/>
  <c r="N11" i="8"/>
  <c r="L11" i="8"/>
  <c r="K11" i="8"/>
  <c r="I11" i="8"/>
  <c r="H11" i="8"/>
  <c r="F11" i="8"/>
  <c r="E11" i="8"/>
  <c r="B11" i="8"/>
  <c r="A11" i="8"/>
  <c r="AD10" i="8"/>
  <c r="AA10" i="8"/>
  <c r="Z10" i="8"/>
  <c r="X10" i="8"/>
  <c r="W10" i="8"/>
  <c r="U10" i="8"/>
  <c r="T10" i="8"/>
  <c r="R10" i="8"/>
  <c r="Q10" i="8"/>
  <c r="O10" i="8"/>
  <c r="N10" i="8"/>
  <c r="L10" i="8"/>
  <c r="K10" i="8"/>
  <c r="I10" i="8"/>
  <c r="H10" i="8"/>
  <c r="F10" i="8"/>
  <c r="E10" i="8"/>
  <c r="B10" i="8"/>
  <c r="A10" i="8"/>
  <c r="AD9" i="8"/>
  <c r="AB9" i="8"/>
  <c r="AC9" i="8" s="1"/>
  <c r="AA9" i="8"/>
  <c r="Z9" i="8"/>
  <c r="X9" i="8"/>
  <c r="W9" i="8"/>
  <c r="U9" i="8"/>
  <c r="T9" i="8"/>
  <c r="R9" i="8"/>
  <c r="Q9" i="8"/>
  <c r="O9" i="8"/>
  <c r="N9" i="8"/>
  <c r="L9" i="8"/>
  <c r="K9" i="8"/>
  <c r="I9" i="8"/>
  <c r="H9" i="8"/>
  <c r="F9" i="8"/>
  <c r="E9" i="8"/>
  <c r="B9" i="8"/>
  <c r="A9" i="8"/>
  <c r="AD8" i="8"/>
  <c r="AA8" i="8"/>
  <c r="Z8" i="8"/>
  <c r="X8" i="8"/>
  <c r="W8" i="8"/>
  <c r="U8" i="8"/>
  <c r="T8" i="8"/>
  <c r="R8" i="8"/>
  <c r="Q8" i="8"/>
  <c r="O8" i="8"/>
  <c r="N8" i="8"/>
  <c r="L8" i="8"/>
  <c r="K8" i="8"/>
  <c r="I8" i="8"/>
  <c r="H8" i="8"/>
  <c r="F8" i="8"/>
  <c r="E8" i="8"/>
  <c r="B8" i="8"/>
  <c r="A8" i="8"/>
  <c r="AD7" i="8"/>
  <c r="AA7" i="8"/>
  <c r="Z7" i="8"/>
  <c r="X7" i="8"/>
  <c r="W7" i="8"/>
  <c r="U7" i="8"/>
  <c r="T7" i="8"/>
  <c r="R7" i="8"/>
  <c r="Q7" i="8"/>
  <c r="O7" i="8"/>
  <c r="N7" i="8"/>
  <c r="L7" i="8"/>
  <c r="K7" i="8"/>
  <c r="I7" i="8"/>
  <c r="H7" i="8"/>
  <c r="F7" i="8"/>
  <c r="E7" i="8"/>
  <c r="B7" i="8"/>
  <c r="A7" i="8"/>
  <c r="AD6" i="8"/>
  <c r="AA6" i="8"/>
  <c r="Z6" i="8"/>
  <c r="X6" i="8"/>
  <c r="W6" i="8"/>
  <c r="U6" i="8"/>
  <c r="T6" i="8"/>
  <c r="R6" i="8"/>
  <c r="Q6" i="8"/>
  <c r="O6" i="8"/>
  <c r="N6" i="8"/>
  <c r="L6" i="8"/>
  <c r="K6" i="8"/>
  <c r="I6" i="8"/>
  <c r="H6" i="8"/>
  <c r="F6" i="8"/>
  <c r="E6" i="8"/>
  <c r="B6" i="8"/>
  <c r="A6" i="8"/>
  <c r="AD5" i="8"/>
  <c r="AB5" i="8"/>
  <c r="AC5" i="8" s="1"/>
  <c r="AA5" i="8"/>
  <c r="Z5" i="8"/>
  <c r="Z46" i="8" s="1"/>
  <c r="AA46" i="8" s="1"/>
  <c r="X5" i="8"/>
  <c r="W5" i="8"/>
  <c r="W46" i="8" s="1"/>
  <c r="X46" i="8" s="1"/>
  <c r="U5" i="8"/>
  <c r="T5" i="8"/>
  <c r="T46" i="8" s="1"/>
  <c r="U46" i="8" s="1"/>
  <c r="R5" i="8"/>
  <c r="Q5" i="8"/>
  <c r="Q46" i="8" s="1"/>
  <c r="R46" i="8" s="1"/>
  <c r="O5" i="8"/>
  <c r="N5" i="8"/>
  <c r="N46" i="8" s="1"/>
  <c r="O46" i="8" s="1"/>
  <c r="L5" i="8"/>
  <c r="K5" i="8"/>
  <c r="K46" i="8" s="1"/>
  <c r="L46" i="8" s="1"/>
  <c r="I5" i="8"/>
  <c r="H5" i="8"/>
  <c r="H46" i="8" s="1"/>
  <c r="I46" i="8" s="1"/>
  <c r="F5" i="8"/>
  <c r="E5" i="8"/>
  <c r="E46" i="8" s="1"/>
  <c r="F46" i="8" s="1"/>
  <c r="B5" i="8"/>
  <c r="A5" i="8"/>
  <c r="AB3" i="8"/>
  <c r="AB44" i="8" s="1"/>
  <c r="AC44" i="8" s="1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6" i="2"/>
  <c r="AD7" i="2"/>
  <c r="AD8" i="2"/>
  <c r="AD9" i="2"/>
  <c r="AD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5" i="2"/>
  <c r="AB17" i="12" l="1"/>
  <c r="AC17" i="12" s="1"/>
  <c r="AB25" i="12"/>
  <c r="AC25" i="12" s="1"/>
  <c r="AB33" i="12"/>
  <c r="AC33" i="12" s="1"/>
  <c r="AB41" i="12"/>
  <c r="AC41" i="12" s="1"/>
  <c r="AB9" i="12"/>
  <c r="AC9" i="12" s="1"/>
  <c r="E46" i="12"/>
  <c r="F46" i="12" s="1"/>
  <c r="O46" i="12"/>
  <c r="AA46" i="12"/>
  <c r="R46" i="12"/>
  <c r="I46" i="12"/>
  <c r="U46" i="12"/>
  <c r="L46" i="12"/>
  <c r="X46" i="12"/>
  <c r="AB9" i="14"/>
  <c r="AC9" i="14" s="1"/>
  <c r="AB17" i="14"/>
  <c r="AC17" i="14" s="1"/>
  <c r="AB25" i="14"/>
  <c r="AC25" i="14" s="1"/>
  <c r="AB33" i="14"/>
  <c r="AC33" i="14" s="1"/>
  <c r="AB41" i="14"/>
  <c r="AC41" i="14" s="1"/>
  <c r="AB6" i="14"/>
  <c r="AC6" i="14" s="1"/>
  <c r="AB11" i="14"/>
  <c r="AC11" i="14" s="1"/>
  <c r="AB19" i="14"/>
  <c r="AC19" i="14" s="1"/>
  <c r="AB27" i="14"/>
  <c r="AC27" i="14" s="1"/>
  <c r="AB35" i="14"/>
  <c r="AC35" i="14" s="1"/>
  <c r="AB43" i="14"/>
  <c r="AC43" i="14" s="1"/>
  <c r="AB8" i="14"/>
  <c r="AC8" i="14" s="1"/>
  <c r="AB16" i="14"/>
  <c r="AC16" i="14" s="1"/>
  <c r="AB24" i="14"/>
  <c r="AC24" i="14" s="1"/>
  <c r="AB32" i="14"/>
  <c r="AC32" i="14" s="1"/>
  <c r="AB40" i="14"/>
  <c r="AC40" i="14" s="1"/>
  <c r="AB5" i="14"/>
  <c r="AB13" i="14"/>
  <c r="AC13" i="14" s="1"/>
  <c r="AB21" i="14"/>
  <c r="AC21" i="14" s="1"/>
  <c r="AB29" i="14"/>
  <c r="AC29" i="14" s="1"/>
  <c r="AB37" i="14"/>
  <c r="AC37" i="14" s="1"/>
  <c r="AB10" i="14"/>
  <c r="AC10" i="14" s="1"/>
  <c r="AB18" i="14"/>
  <c r="AC18" i="14" s="1"/>
  <c r="AB26" i="14"/>
  <c r="AC26" i="14" s="1"/>
  <c r="AB34" i="14"/>
  <c r="AC34" i="14" s="1"/>
  <c r="AB42" i="14"/>
  <c r="AC42" i="14" s="1"/>
  <c r="AB22" i="14"/>
  <c r="AC22" i="14" s="1"/>
  <c r="AB30" i="14"/>
  <c r="AC30" i="14" s="1"/>
  <c r="AB7" i="14"/>
  <c r="AC7" i="14" s="1"/>
  <c r="AB15" i="14"/>
  <c r="AC15" i="14" s="1"/>
  <c r="AB23" i="14"/>
  <c r="AC23" i="14" s="1"/>
  <c r="AB31" i="14"/>
  <c r="AC31" i="14" s="1"/>
  <c r="AB39" i="14"/>
  <c r="AC39" i="14" s="1"/>
  <c r="AB14" i="14"/>
  <c r="AC14" i="14" s="1"/>
  <c r="AB38" i="14"/>
  <c r="AC38" i="14" s="1"/>
  <c r="AB12" i="14"/>
  <c r="AC12" i="14" s="1"/>
  <c r="AB20" i="14"/>
  <c r="AC20" i="14" s="1"/>
  <c r="AB28" i="14"/>
  <c r="AC28" i="14" s="1"/>
  <c r="AB36" i="14"/>
  <c r="AC36" i="14" s="1"/>
  <c r="AB38" i="13"/>
  <c r="AC38" i="13" s="1"/>
  <c r="AB11" i="13"/>
  <c r="AC11" i="13" s="1"/>
  <c r="AB19" i="13"/>
  <c r="AC19" i="13" s="1"/>
  <c r="AB27" i="13"/>
  <c r="AC27" i="13" s="1"/>
  <c r="AB35" i="13"/>
  <c r="AC35" i="13" s="1"/>
  <c r="AB43" i="13"/>
  <c r="AC43" i="13" s="1"/>
  <c r="AB6" i="13"/>
  <c r="AC6" i="13" s="1"/>
  <c r="AB14" i="13"/>
  <c r="AC14" i="13" s="1"/>
  <c r="AB22" i="13"/>
  <c r="AC22" i="13" s="1"/>
  <c r="AB30" i="13"/>
  <c r="AC30" i="13" s="1"/>
  <c r="AB8" i="13"/>
  <c r="AC8" i="13" s="1"/>
  <c r="AB16" i="13"/>
  <c r="AC16" i="13" s="1"/>
  <c r="AB24" i="13"/>
  <c r="AC24" i="13" s="1"/>
  <c r="AB32" i="13"/>
  <c r="AC32" i="13" s="1"/>
  <c r="AB40" i="13"/>
  <c r="AC40" i="13" s="1"/>
  <c r="AB21" i="13"/>
  <c r="AC21" i="13" s="1"/>
  <c r="AB29" i="13"/>
  <c r="AC29" i="13" s="1"/>
  <c r="AB37" i="13"/>
  <c r="AC37" i="13" s="1"/>
  <c r="AB5" i="13"/>
  <c r="AB13" i="13"/>
  <c r="AC13" i="13" s="1"/>
  <c r="AB10" i="13"/>
  <c r="AC10" i="13" s="1"/>
  <c r="AB18" i="13"/>
  <c r="AC18" i="13" s="1"/>
  <c r="AB26" i="13"/>
  <c r="AC26" i="13" s="1"/>
  <c r="AB34" i="13"/>
  <c r="AC34" i="13" s="1"/>
  <c r="AB42" i="13"/>
  <c r="AC42" i="13" s="1"/>
  <c r="AB7" i="13"/>
  <c r="AC7" i="13" s="1"/>
  <c r="AB15" i="13"/>
  <c r="AC15" i="13" s="1"/>
  <c r="AB23" i="13"/>
  <c r="AC23" i="13" s="1"/>
  <c r="AB31" i="13"/>
  <c r="AC31" i="13" s="1"/>
  <c r="AB39" i="13"/>
  <c r="AC39" i="13" s="1"/>
  <c r="AB12" i="13"/>
  <c r="AC12" i="13" s="1"/>
  <c r="AB20" i="13"/>
  <c r="AC20" i="13" s="1"/>
  <c r="AB28" i="13"/>
  <c r="AC28" i="13" s="1"/>
  <c r="AB36" i="13"/>
  <c r="AC36" i="13" s="1"/>
  <c r="AB14" i="12"/>
  <c r="AC14" i="12" s="1"/>
  <c r="AB11" i="12"/>
  <c r="AC11" i="12" s="1"/>
  <c r="AB19" i="12"/>
  <c r="AC19" i="12" s="1"/>
  <c r="AB27" i="12"/>
  <c r="AC27" i="12" s="1"/>
  <c r="AB35" i="12"/>
  <c r="AC35" i="12" s="1"/>
  <c r="AB43" i="12"/>
  <c r="AC43" i="12" s="1"/>
  <c r="AB8" i="12"/>
  <c r="AC8" i="12" s="1"/>
  <c r="AB16" i="12"/>
  <c r="AC16" i="12" s="1"/>
  <c r="AB24" i="12"/>
  <c r="AC24" i="12" s="1"/>
  <c r="AB32" i="12"/>
  <c r="AC32" i="12" s="1"/>
  <c r="AB40" i="12"/>
  <c r="AC40" i="12" s="1"/>
  <c r="AB5" i="12"/>
  <c r="AB13" i="12"/>
  <c r="AC13" i="12" s="1"/>
  <c r="AB21" i="12"/>
  <c r="AC21" i="12" s="1"/>
  <c r="AB29" i="12"/>
  <c r="AC29" i="12" s="1"/>
  <c r="AB37" i="12"/>
  <c r="AC37" i="12" s="1"/>
  <c r="AB6" i="12"/>
  <c r="AC6" i="12" s="1"/>
  <c r="AD6" i="12" s="1"/>
  <c r="AB30" i="12"/>
  <c r="AC30" i="12" s="1"/>
  <c r="AB10" i="12"/>
  <c r="AC10" i="12" s="1"/>
  <c r="AB18" i="12"/>
  <c r="AC18" i="12" s="1"/>
  <c r="AB26" i="12"/>
  <c r="AC26" i="12" s="1"/>
  <c r="AB34" i="12"/>
  <c r="AC34" i="12" s="1"/>
  <c r="AB42" i="12"/>
  <c r="AC42" i="12" s="1"/>
  <c r="AB22" i="12"/>
  <c r="AC22" i="12" s="1"/>
  <c r="AB38" i="12"/>
  <c r="AC38" i="12" s="1"/>
  <c r="AB7" i="12"/>
  <c r="AC7" i="12" s="1"/>
  <c r="AD7" i="12" s="1"/>
  <c r="AB15" i="12"/>
  <c r="AC15" i="12" s="1"/>
  <c r="AB23" i="12"/>
  <c r="AC23" i="12" s="1"/>
  <c r="AB31" i="12"/>
  <c r="AC31" i="12" s="1"/>
  <c r="AB39" i="12"/>
  <c r="AC39" i="12" s="1"/>
  <c r="AB12" i="12"/>
  <c r="AC12" i="12" s="1"/>
  <c r="AB20" i="12"/>
  <c r="AC20" i="12" s="1"/>
  <c r="AB28" i="12"/>
  <c r="AC28" i="12" s="1"/>
  <c r="AB36" i="12"/>
  <c r="AC36" i="12" s="1"/>
  <c r="AB9" i="11"/>
  <c r="AC9" i="11" s="1"/>
  <c r="AB17" i="11"/>
  <c r="AC17" i="11" s="1"/>
  <c r="AB25" i="11"/>
  <c r="AC25" i="11" s="1"/>
  <c r="AB33" i="11"/>
  <c r="AC33" i="11" s="1"/>
  <c r="AB41" i="11"/>
  <c r="AC41" i="11" s="1"/>
  <c r="AB11" i="11"/>
  <c r="AC11" i="11" s="1"/>
  <c r="AB19" i="11"/>
  <c r="AC19" i="11" s="1"/>
  <c r="AB27" i="11"/>
  <c r="AC27" i="11" s="1"/>
  <c r="AB35" i="11"/>
  <c r="AC35" i="11" s="1"/>
  <c r="AB43" i="11"/>
  <c r="AC43" i="11" s="1"/>
  <c r="AB8" i="11"/>
  <c r="AC8" i="11" s="1"/>
  <c r="AB16" i="11"/>
  <c r="AC16" i="11" s="1"/>
  <c r="AB24" i="11"/>
  <c r="AC24" i="11" s="1"/>
  <c r="AB32" i="11"/>
  <c r="AC32" i="11" s="1"/>
  <c r="AB40" i="11"/>
  <c r="AC40" i="11" s="1"/>
  <c r="AB22" i="11"/>
  <c r="AC22" i="11" s="1"/>
  <c r="AB5" i="11"/>
  <c r="AB13" i="11"/>
  <c r="AC13" i="11" s="1"/>
  <c r="AB21" i="11"/>
  <c r="AC21" i="11" s="1"/>
  <c r="AB29" i="11"/>
  <c r="AC29" i="11" s="1"/>
  <c r="AB37" i="11"/>
  <c r="AC37" i="11" s="1"/>
  <c r="AB6" i="11"/>
  <c r="AC6" i="11" s="1"/>
  <c r="AB38" i="11"/>
  <c r="AC38" i="11" s="1"/>
  <c r="AB10" i="11"/>
  <c r="AC10" i="11" s="1"/>
  <c r="AB18" i="11"/>
  <c r="AC18" i="11" s="1"/>
  <c r="AB26" i="11"/>
  <c r="AC26" i="11" s="1"/>
  <c r="AB34" i="11"/>
  <c r="AC34" i="11" s="1"/>
  <c r="AB42" i="11"/>
  <c r="AC42" i="11" s="1"/>
  <c r="AB30" i="11"/>
  <c r="AC30" i="11" s="1"/>
  <c r="AB7" i="11"/>
  <c r="AC7" i="11" s="1"/>
  <c r="AB15" i="11"/>
  <c r="AC15" i="11" s="1"/>
  <c r="AB23" i="11"/>
  <c r="AC23" i="11" s="1"/>
  <c r="AB31" i="11"/>
  <c r="AC31" i="11" s="1"/>
  <c r="AB39" i="11"/>
  <c r="AC39" i="11" s="1"/>
  <c r="AB14" i="11"/>
  <c r="AC14" i="11" s="1"/>
  <c r="AB12" i="11"/>
  <c r="AC12" i="11" s="1"/>
  <c r="AB20" i="11"/>
  <c r="AC20" i="11" s="1"/>
  <c r="AB28" i="11"/>
  <c r="AC28" i="11" s="1"/>
  <c r="AB36" i="11"/>
  <c r="AC36" i="11" s="1"/>
  <c r="AB9" i="10"/>
  <c r="AC9" i="10" s="1"/>
  <c r="AB17" i="10"/>
  <c r="AC17" i="10" s="1"/>
  <c r="AB25" i="10"/>
  <c r="AC25" i="10" s="1"/>
  <c r="AB33" i="10"/>
  <c r="AC33" i="10" s="1"/>
  <c r="AB41" i="10"/>
  <c r="AC41" i="10" s="1"/>
  <c r="AB6" i="10"/>
  <c r="AC6" i="10" s="1"/>
  <c r="AB38" i="10"/>
  <c r="AC38" i="10" s="1"/>
  <c r="AB11" i="10"/>
  <c r="AC11" i="10" s="1"/>
  <c r="AB19" i="10"/>
  <c r="AC19" i="10" s="1"/>
  <c r="AB27" i="10"/>
  <c r="AC27" i="10" s="1"/>
  <c r="AB35" i="10"/>
  <c r="AC35" i="10" s="1"/>
  <c r="AB43" i="10"/>
  <c r="AC43" i="10" s="1"/>
  <c r="AB30" i="10"/>
  <c r="AC30" i="10" s="1"/>
  <c r="AB8" i="10"/>
  <c r="AC8" i="10" s="1"/>
  <c r="AB16" i="10"/>
  <c r="AC16" i="10" s="1"/>
  <c r="AB24" i="10"/>
  <c r="AC24" i="10" s="1"/>
  <c r="AB32" i="10"/>
  <c r="AC32" i="10" s="1"/>
  <c r="AB40" i="10"/>
  <c r="AC40" i="10" s="1"/>
  <c r="AB22" i="10"/>
  <c r="AC22" i="10" s="1"/>
  <c r="AB5" i="10"/>
  <c r="AB13" i="10"/>
  <c r="AC13" i="10" s="1"/>
  <c r="AB21" i="10"/>
  <c r="AC21" i="10" s="1"/>
  <c r="AB29" i="10"/>
  <c r="AC29" i="10" s="1"/>
  <c r="AB37" i="10"/>
  <c r="AC37" i="10" s="1"/>
  <c r="AB10" i="10"/>
  <c r="AC10" i="10" s="1"/>
  <c r="AB18" i="10"/>
  <c r="AC18" i="10" s="1"/>
  <c r="AB26" i="10"/>
  <c r="AC26" i="10" s="1"/>
  <c r="AB34" i="10"/>
  <c r="AC34" i="10" s="1"/>
  <c r="AB42" i="10"/>
  <c r="AC42" i="10" s="1"/>
  <c r="AB14" i="10"/>
  <c r="AC14" i="10" s="1"/>
  <c r="AB7" i="10"/>
  <c r="AC7" i="10" s="1"/>
  <c r="AB15" i="10"/>
  <c r="AC15" i="10" s="1"/>
  <c r="AB23" i="10"/>
  <c r="AC23" i="10" s="1"/>
  <c r="AB31" i="10"/>
  <c r="AC31" i="10" s="1"/>
  <c r="AB39" i="10"/>
  <c r="AC39" i="10" s="1"/>
  <c r="AB12" i="10"/>
  <c r="AC12" i="10" s="1"/>
  <c r="AB20" i="10"/>
  <c r="AC20" i="10" s="1"/>
  <c r="AB28" i="10"/>
  <c r="AC28" i="10" s="1"/>
  <c r="AB36" i="10"/>
  <c r="AC36" i="10" s="1"/>
  <c r="AB6" i="9"/>
  <c r="AC6" i="9" s="1"/>
  <c r="AB22" i="9"/>
  <c r="AC22" i="9" s="1"/>
  <c r="AB30" i="9"/>
  <c r="AC30" i="9" s="1"/>
  <c r="AB38" i="9"/>
  <c r="AC38" i="9" s="1"/>
  <c r="AB14" i="9"/>
  <c r="AC14" i="9" s="1"/>
  <c r="AB11" i="9"/>
  <c r="AC11" i="9" s="1"/>
  <c r="AB19" i="9"/>
  <c r="AC19" i="9" s="1"/>
  <c r="AB27" i="9"/>
  <c r="AC27" i="9" s="1"/>
  <c r="AB35" i="9"/>
  <c r="AC35" i="9" s="1"/>
  <c r="AB43" i="9"/>
  <c r="AC43" i="9" s="1"/>
  <c r="AB8" i="9"/>
  <c r="AC8" i="9" s="1"/>
  <c r="AB24" i="9"/>
  <c r="AC24" i="9" s="1"/>
  <c r="AB32" i="9"/>
  <c r="AC32" i="9" s="1"/>
  <c r="AB40" i="9"/>
  <c r="AC40" i="9" s="1"/>
  <c r="AB5" i="9"/>
  <c r="AB13" i="9"/>
  <c r="AC13" i="9" s="1"/>
  <c r="AB21" i="9"/>
  <c r="AC21" i="9" s="1"/>
  <c r="AB29" i="9"/>
  <c r="AC29" i="9" s="1"/>
  <c r="AB37" i="9"/>
  <c r="AC37" i="9" s="1"/>
  <c r="AB16" i="9"/>
  <c r="AC16" i="9" s="1"/>
  <c r="AB10" i="9"/>
  <c r="AC10" i="9" s="1"/>
  <c r="AB18" i="9"/>
  <c r="AC18" i="9" s="1"/>
  <c r="AB26" i="9"/>
  <c r="AC26" i="9" s="1"/>
  <c r="AB34" i="9"/>
  <c r="AC34" i="9" s="1"/>
  <c r="AB42" i="9"/>
  <c r="AC42" i="9" s="1"/>
  <c r="AB31" i="9"/>
  <c r="AC31" i="9" s="1"/>
  <c r="AB39" i="9"/>
  <c r="AC39" i="9" s="1"/>
  <c r="AB7" i="9"/>
  <c r="AC7" i="9" s="1"/>
  <c r="AB15" i="9"/>
  <c r="AC15" i="9" s="1"/>
  <c r="AB23" i="9"/>
  <c r="AC23" i="9" s="1"/>
  <c r="AB12" i="9"/>
  <c r="AC12" i="9" s="1"/>
  <c r="AB20" i="9"/>
  <c r="AC20" i="9" s="1"/>
  <c r="AB28" i="9"/>
  <c r="AC28" i="9" s="1"/>
  <c r="AB36" i="9"/>
  <c r="AC36" i="9" s="1"/>
  <c r="AB6" i="8"/>
  <c r="AC6" i="8" s="1"/>
  <c r="AC46" i="8" s="1"/>
  <c r="AB14" i="8"/>
  <c r="AC14" i="8" s="1"/>
  <c r="AB22" i="8"/>
  <c r="AC22" i="8" s="1"/>
  <c r="AB30" i="8"/>
  <c r="AC30" i="8" s="1"/>
  <c r="AB38" i="8"/>
  <c r="AC38" i="8" s="1"/>
  <c r="AB11" i="8"/>
  <c r="AC11" i="8" s="1"/>
  <c r="AB19" i="8"/>
  <c r="AC19" i="8" s="1"/>
  <c r="AB27" i="8"/>
  <c r="AC27" i="8" s="1"/>
  <c r="AB35" i="8"/>
  <c r="AC35" i="8" s="1"/>
  <c r="AB43" i="8"/>
  <c r="AC43" i="8" s="1"/>
  <c r="AB8" i="8"/>
  <c r="AC8" i="8" s="1"/>
  <c r="AB16" i="8"/>
  <c r="AC16" i="8" s="1"/>
  <c r="AB24" i="8"/>
  <c r="AC24" i="8" s="1"/>
  <c r="AB32" i="8"/>
  <c r="AC32" i="8" s="1"/>
  <c r="AB40" i="8"/>
  <c r="AC40" i="8" s="1"/>
  <c r="AB13" i="8"/>
  <c r="AC13" i="8" s="1"/>
  <c r="AB21" i="8"/>
  <c r="AC21" i="8" s="1"/>
  <c r="AB29" i="8"/>
  <c r="AC29" i="8" s="1"/>
  <c r="AB37" i="8"/>
  <c r="AC37" i="8" s="1"/>
  <c r="AB10" i="8"/>
  <c r="AC10" i="8" s="1"/>
  <c r="AB18" i="8"/>
  <c r="AC18" i="8" s="1"/>
  <c r="AB26" i="8"/>
  <c r="AC26" i="8" s="1"/>
  <c r="AB34" i="8"/>
  <c r="AC34" i="8" s="1"/>
  <c r="AB42" i="8"/>
  <c r="AC42" i="8" s="1"/>
  <c r="AB7" i="8"/>
  <c r="AC7" i="8" s="1"/>
  <c r="AB15" i="8"/>
  <c r="AC15" i="8" s="1"/>
  <c r="AB23" i="8"/>
  <c r="AC23" i="8" s="1"/>
  <c r="AB31" i="8"/>
  <c r="AC31" i="8" s="1"/>
  <c r="AB39" i="8"/>
  <c r="AC39" i="8" s="1"/>
  <c r="AB12" i="8"/>
  <c r="AC12" i="8" s="1"/>
  <c r="AB20" i="8"/>
  <c r="AC20" i="8" s="1"/>
  <c r="AB28" i="8"/>
  <c r="AC28" i="8" s="1"/>
  <c r="AB36" i="8"/>
  <c r="AC36" i="8" s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C5" i="14" l="1"/>
  <c r="AC46" i="14" s="1"/>
  <c r="AB46" i="14"/>
  <c r="AC5" i="13"/>
  <c r="AC46" i="13" s="1"/>
  <c r="AB46" i="13"/>
  <c r="AB46" i="12"/>
  <c r="AC5" i="11"/>
  <c r="AC46" i="11" s="1"/>
  <c r="AB46" i="11"/>
  <c r="AC5" i="10"/>
  <c r="AC46" i="10" s="1"/>
  <c r="AB46" i="10"/>
  <c r="AC5" i="9"/>
  <c r="AC46" i="9" s="1"/>
  <c r="AB46" i="9"/>
  <c r="AB46" i="8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AC46" i="12" l="1"/>
  <c r="AD5" i="12"/>
  <c r="C46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F19" i="2"/>
  <c r="B19" i="2"/>
  <c r="A19" i="2"/>
  <c r="F18" i="2"/>
  <c r="B18" i="2"/>
  <c r="A18" i="2"/>
  <c r="F17" i="2"/>
  <c r="B17" i="2"/>
  <c r="A17" i="2"/>
  <c r="F16" i="2"/>
  <c r="B16" i="2"/>
  <c r="A16" i="2"/>
  <c r="F15" i="2"/>
  <c r="B15" i="2"/>
  <c r="A15" i="2"/>
  <c r="F14" i="2"/>
  <c r="B14" i="2"/>
  <c r="A14" i="2"/>
  <c r="F13" i="2"/>
  <c r="B13" i="2"/>
  <c r="A13" i="2"/>
  <c r="F12" i="2"/>
  <c r="B12" i="2"/>
  <c r="A12" i="2"/>
  <c r="F11" i="2"/>
  <c r="B11" i="2"/>
  <c r="A11" i="2"/>
  <c r="F10" i="2"/>
  <c r="B10" i="2"/>
  <c r="A10" i="2"/>
  <c r="F9" i="2"/>
  <c r="B9" i="2"/>
  <c r="A9" i="2"/>
  <c r="F8" i="2"/>
  <c r="B8" i="2"/>
  <c r="A8" i="2"/>
  <c r="F7" i="2"/>
  <c r="B7" i="2"/>
  <c r="A7" i="2"/>
  <c r="F6" i="2"/>
  <c r="B6" i="2"/>
  <c r="A6" i="2"/>
  <c r="Z46" i="2"/>
  <c r="Q46" i="2"/>
  <c r="H46" i="2"/>
  <c r="F5" i="2"/>
  <c r="B5" i="2"/>
  <c r="A5" i="2"/>
  <c r="AB3" i="2"/>
  <c r="K47" i="1"/>
  <c r="J47" i="1"/>
  <c r="I47" i="1"/>
  <c r="F47" i="1"/>
  <c r="C47" i="1"/>
  <c r="C46" i="1"/>
  <c r="C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X4" i="1"/>
  <c r="AX48" i="1" s="1"/>
  <c r="AW4" i="1"/>
  <c r="AW48" i="1" s="1"/>
  <c r="AV4" i="1"/>
  <c r="AV49" i="1" s="1"/>
  <c r="AU4" i="1"/>
  <c r="AU49" i="1" s="1"/>
  <c r="AT4" i="1"/>
  <c r="AT48" i="1" s="1"/>
  <c r="AS4" i="1"/>
  <c r="AS49" i="1" s="1"/>
  <c r="AR4" i="1"/>
  <c r="AR49" i="1" s="1"/>
  <c r="AQ4" i="1"/>
  <c r="AQ47" i="1" s="1"/>
  <c r="AP4" i="1"/>
  <c r="AP48" i="1" s="1"/>
  <c r="AO4" i="1"/>
  <c r="AO48" i="1" s="1"/>
  <c r="AN4" i="1"/>
  <c r="AN49" i="1" s="1"/>
  <c r="AM4" i="1"/>
  <c r="AM49" i="1" s="1"/>
  <c r="AL4" i="1"/>
  <c r="AL49" i="1" s="1"/>
  <c r="AK4" i="1"/>
  <c r="AJ4" i="1"/>
  <c r="AH4" i="1"/>
  <c r="E7" i="1" l="1"/>
  <c r="E8" i="1"/>
  <c r="E5" i="1"/>
  <c r="E6" i="1"/>
  <c r="B47" i="14"/>
  <c r="B47" i="9"/>
  <c r="B47" i="8"/>
  <c r="B47" i="13"/>
  <c r="B47" i="12"/>
  <c r="B47" i="11"/>
  <c r="B47" i="10"/>
  <c r="AB6" i="2"/>
  <c r="AC6" i="2" s="1"/>
  <c r="AB19" i="2"/>
  <c r="AC19" i="2" s="1"/>
  <c r="AB40" i="2"/>
  <c r="AC40" i="2" s="1"/>
  <c r="AB7" i="2"/>
  <c r="AC7" i="2" s="1"/>
  <c r="AB13" i="2"/>
  <c r="AC13" i="2" s="1"/>
  <c r="AB26" i="2"/>
  <c r="AC26" i="2" s="1"/>
  <c r="AB32" i="2"/>
  <c r="AC32" i="2" s="1"/>
  <c r="AB39" i="2"/>
  <c r="AC39" i="2" s="1"/>
  <c r="AB14" i="2"/>
  <c r="AC14" i="2" s="1"/>
  <c r="AB27" i="2"/>
  <c r="AC27" i="2" s="1"/>
  <c r="AB15" i="2"/>
  <c r="AC15" i="2" s="1"/>
  <c r="AB20" i="2"/>
  <c r="AC20" i="2" s="1"/>
  <c r="AB33" i="2"/>
  <c r="AC33" i="2" s="1"/>
  <c r="AB34" i="2"/>
  <c r="AC34" i="2" s="1"/>
  <c r="AB9" i="2"/>
  <c r="AC9" i="2" s="1"/>
  <c r="AB22" i="2"/>
  <c r="AC22" i="2" s="1"/>
  <c r="AB28" i="2"/>
  <c r="AC28" i="2" s="1"/>
  <c r="AB35" i="2"/>
  <c r="AC35" i="2" s="1"/>
  <c r="AB41" i="2"/>
  <c r="AC41" i="2" s="1"/>
  <c r="AB11" i="2"/>
  <c r="AC11" i="2" s="1"/>
  <c r="AB17" i="2"/>
  <c r="AC17" i="2" s="1"/>
  <c r="AB30" i="2"/>
  <c r="AC30" i="2" s="1"/>
  <c r="AB43" i="2"/>
  <c r="AC43" i="2" s="1"/>
  <c r="AB8" i="2"/>
  <c r="AC8" i="2" s="1"/>
  <c r="AB10" i="2"/>
  <c r="AC10" i="2" s="1"/>
  <c r="AB16" i="2"/>
  <c r="AC16" i="2" s="1"/>
  <c r="AB23" i="2"/>
  <c r="AC23" i="2" s="1"/>
  <c r="AB29" i="2"/>
  <c r="AC29" i="2" s="1"/>
  <c r="AB42" i="2"/>
  <c r="AC42" i="2" s="1"/>
  <c r="AB36" i="2"/>
  <c r="AC36" i="2" s="1"/>
  <c r="AB21" i="2"/>
  <c r="AC21" i="2" s="1"/>
  <c r="AB18" i="2"/>
  <c r="AC18" i="2" s="1"/>
  <c r="AB24" i="2"/>
  <c r="AC24" i="2" s="1"/>
  <c r="AB31" i="2"/>
  <c r="AC31" i="2" s="1"/>
  <c r="AB37" i="2"/>
  <c r="AC37" i="2" s="1"/>
  <c r="AB44" i="2"/>
  <c r="AC44" i="2" s="1"/>
  <c r="AB12" i="2"/>
  <c r="AC12" i="2" s="1"/>
  <c r="AB25" i="2"/>
  <c r="AC25" i="2" s="1"/>
  <c r="AB38" i="2"/>
  <c r="AC38" i="2" s="1"/>
  <c r="AB5" i="2"/>
  <c r="R46" i="2"/>
  <c r="K50" i="1"/>
  <c r="R50" i="1"/>
  <c r="Z50" i="1"/>
  <c r="S50" i="1"/>
  <c r="AA50" i="1"/>
  <c r="AE50" i="1"/>
  <c r="L50" i="1"/>
  <c r="T50" i="1"/>
  <c r="AB50" i="1"/>
  <c r="X50" i="1"/>
  <c r="M50" i="1"/>
  <c r="U50" i="1"/>
  <c r="AC50" i="1"/>
  <c r="P50" i="1"/>
  <c r="N50" i="1"/>
  <c r="V50" i="1"/>
  <c r="AD50" i="1"/>
  <c r="W50" i="1"/>
  <c r="Q50" i="1"/>
  <c r="Y50" i="1"/>
  <c r="AG50" i="1"/>
  <c r="O50" i="1"/>
  <c r="AF50" i="1"/>
  <c r="E50" i="1"/>
  <c r="K48" i="1"/>
  <c r="N48" i="1"/>
  <c r="V48" i="1"/>
  <c r="AD48" i="1"/>
  <c r="O48" i="1"/>
  <c r="W48" i="1"/>
  <c r="AE48" i="1"/>
  <c r="P48" i="1"/>
  <c r="X48" i="1"/>
  <c r="AF48" i="1"/>
  <c r="T48" i="1"/>
  <c r="Q48" i="1"/>
  <c r="Y48" i="1"/>
  <c r="AG48" i="1"/>
  <c r="AA48" i="1"/>
  <c r="L48" i="1"/>
  <c r="R48" i="1"/>
  <c r="Z48" i="1"/>
  <c r="S48" i="1"/>
  <c r="M48" i="1"/>
  <c r="U48" i="1"/>
  <c r="AC48" i="1"/>
  <c r="AB48" i="1"/>
  <c r="I48" i="1"/>
  <c r="E48" i="1"/>
  <c r="K49" i="1"/>
  <c r="P49" i="1"/>
  <c r="X49" i="1"/>
  <c r="AF49" i="1"/>
  <c r="AC49" i="1"/>
  <c r="AD49" i="1"/>
  <c r="Q49" i="1"/>
  <c r="Y49" i="1"/>
  <c r="AG49" i="1"/>
  <c r="U49" i="1"/>
  <c r="V49" i="1"/>
  <c r="R49" i="1"/>
  <c r="Z49" i="1"/>
  <c r="M49" i="1"/>
  <c r="S49" i="1"/>
  <c r="AA49" i="1"/>
  <c r="L49" i="1"/>
  <c r="T49" i="1"/>
  <c r="AB49" i="1"/>
  <c r="N49" i="1"/>
  <c r="O49" i="1"/>
  <c r="W49" i="1"/>
  <c r="AE49" i="1"/>
  <c r="E49" i="1"/>
  <c r="E47" i="1"/>
  <c r="N46" i="2"/>
  <c r="O46" i="2" s="1"/>
  <c r="T46" i="2"/>
  <c r="U46" i="2" s="1"/>
  <c r="AA46" i="2"/>
  <c r="I46" i="2"/>
  <c r="I49" i="1"/>
  <c r="AJ49" i="1"/>
  <c r="J49" i="1"/>
  <c r="AK49" i="1"/>
  <c r="J48" i="1"/>
  <c r="F48" i="1"/>
  <c r="F49" i="1"/>
  <c r="B47" i="2"/>
  <c r="E46" i="2"/>
  <c r="F46" i="2" s="1"/>
  <c r="AM47" i="1"/>
  <c r="AN47" i="1"/>
  <c r="AM48" i="1"/>
  <c r="AL48" i="1"/>
  <c r="AR47" i="1"/>
  <c r="AQ48" i="1"/>
  <c r="AS47" i="1"/>
  <c r="AR48" i="1"/>
  <c r="AT47" i="1"/>
  <c r="AS48" i="1"/>
  <c r="AJ47" i="1"/>
  <c r="AV47" i="1"/>
  <c r="AK47" i="1"/>
  <c r="AL47" i="1"/>
  <c r="AJ48" i="1"/>
  <c r="AO49" i="1"/>
  <c r="AQ49" i="1"/>
  <c r="F50" i="1"/>
  <c r="AO47" i="1"/>
  <c r="AW47" i="1"/>
  <c r="AU48" i="1"/>
  <c r="K46" i="2"/>
  <c r="L46" i="2" s="1"/>
  <c r="AP47" i="1"/>
  <c r="AX47" i="1"/>
  <c r="AN48" i="1"/>
  <c r="AV48" i="1"/>
  <c r="AT49" i="1"/>
  <c r="J50" i="1"/>
  <c r="AW49" i="1"/>
  <c r="AP49" i="1"/>
  <c r="AX49" i="1"/>
  <c r="AU47" i="1"/>
  <c r="AK48" i="1"/>
  <c r="I50" i="1"/>
  <c r="W46" i="2"/>
  <c r="X46" i="2" s="1"/>
  <c r="AA48" i="10" l="1"/>
  <c r="L48" i="10"/>
  <c r="AA47" i="10"/>
  <c r="F47" i="10"/>
  <c r="X47" i="10"/>
  <c r="X48" i="10"/>
  <c r="AD47" i="10"/>
  <c r="R48" i="10"/>
  <c r="F48" i="10"/>
  <c r="L47" i="10"/>
  <c r="U48" i="10"/>
  <c r="O47" i="10"/>
  <c r="I48" i="10"/>
  <c r="O48" i="10"/>
  <c r="AD48" i="10"/>
  <c r="I47" i="10"/>
  <c r="R47" i="10"/>
  <c r="U47" i="10"/>
  <c r="U47" i="2"/>
  <c r="AD47" i="2"/>
  <c r="AD48" i="2"/>
  <c r="AA47" i="2"/>
  <c r="AD48" i="11"/>
  <c r="U47" i="11"/>
  <c r="X47" i="11"/>
  <c r="R47" i="11"/>
  <c r="R48" i="11"/>
  <c r="U48" i="11"/>
  <c r="AA47" i="11"/>
  <c r="F47" i="11"/>
  <c r="I47" i="11"/>
  <c r="I48" i="11"/>
  <c r="O47" i="11"/>
  <c r="O48" i="11"/>
  <c r="X48" i="11"/>
  <c r="AD47" i="11"/>
  <c r="F48" i="11"/>
  <c r="L47" i="11"/>
  <c r="AA48" i="11"/>
  <c r="L48" i="11"/>
  <c r="AA48" i="12"/>
  <c r="AD48" i="12"/>
  <c r="L48" i="12"/>
  <c r="X47" i="12"/>
  <c r="AA47" i="12"/>
  <c r="F48" i="12"/>
  <c r="X48" i="12"/>
  <c r="F47" i="12"/>
  <c r="U47" i="12"/>
  <c r="AD47" i="12"/>
  <c r="I47" i="12"/>
  <c r="R47" i="12"/>
  <c r="R48" i="12"/>
  <c r="U48" i="12"/>
  <c r="L47" i="12"/>
  <c r="O48" i="12"/>
  <c r="I48" i="12"/>
  <c r="O47" i="12"/>
  <c r="AD48" i="13"/>
  <c r="O47" i="13"/>
  <c r="U47" i="13"/>
  <c r="R48" i="13"/>
  <c r="L48" i="13"/>
  <c r="I47" i="13"/>
  <c r="R47" i="13"/>
  <c r="X47" i="13"/>
  <c r="F47" i="13"/>
  <c r="F48" i="13"/>
  <c r="L47" i="13"/>
  <c r="O48" i="13"/>
  <c r="U48" i="13"/>
  <c r="AA47" i="13"/>
  <c r="AD47" i="13"/>
  <c r="I48" i="13"/>
  <c r="X48" i="13"/>
  <c r="AA48" i="13"/>
  <c r="AD48" i="8"/>
  <c r="L47" i="8"/>
  <c r="O47" i="8"/>
  <c r="O48" i="8"/>
  <c r="I47" i="8"/>
  <c r="AA47" i="8"/>
  <c r="X48" i="8"/>
  <c r="X47" i="8"/>
  <c r="F47" i="8"/>
  <c r="F48" i="8"/>
  <c r="AD47" i="8"/>
  <c r="AA48" i="8"/>
  <c r="I48" i="8"/>
  <c r="U48" i="8"/>
  <c r="U47" i="8"/>
  <c r="R47" i="8"/>
  <c r="R48" i="8"/>
  <c r="L48" i="8"/>
  <c r="AD48" i="9"/>
  <c r="R47" i="9"/>
  <c r="AD47" i="9"/>
  <c r="O47" i="9"/>
  <c r="U47" i="9"/>
  <c r="R48" i="9"/>
  <c r="O48" i="9"/>
  <c r="AA48" i="9"/>
  <c r="I47" i="9"/>
  <c r="X47" i="9"/>
  <c r="F48" i="9"/>
  <c r="AA47" i="9"/>
  <c r="X48" i="9"/>
  <c r="L47" i="9"/>
  <c r="I48" i="9"/>
  <c r="U48" i="9"/>
  <c r="L48" i="9"/>
  <c r="F47" i="9"/>
  <c r="AD48" i="14"/>
  <c r="O47" i="14"/>
  <c r="L48" i="14"/>
  <c r="AA47" i="14"/>
  <c r="X47" i="14"/>
  <c r="X48" i="14"/>
  <c r="F47" i="14"/>
  <c r="U47" i="14"/>
  <c r="U48" i="14"/>
  <c r="AD47" i="14"/>
  <c r="I47" i="14"/>
  <c r="L47" i="14"/>
  <c r="R47" i="14"/>
  <c r="R48" i="14"/>
  <c r="AA48" i="14"/>
  <c r="F48" i="14"/>
  <c r="I48" i="14"/>
  <c r="O48" i="14"/>
  <c r="AB46" i="2"/>
  <c r="AC5" i="2"/>
  <c r="AC46" i="2" s="1"/>
  <c r="O48" i="2"/>
  <c r="L48" i="2"/>
  <c r="U48" i="2"/>
  <c r="R48" i="2"/>
  <c r="O47" i="2"/>
  <c r="AA48" i="2"/>
  <c r="X47" i="2"/>
  <c r="R47" i="2"/>
  <c r="L47" i="2"/>
  <c r="I48" i="2"/>
  <c r="X48" i="2"/>
  <c r="I47" i="2"/>
  <c r="F47" i="2"/>
  <c r="F48" i="2"/>
</calcChain>
</file>

<file path=xl/sharedStrings.xml><?xml version="1.0" encoding="utf-8"?>
<sst xmlns="http://schemas.openxmlformats.org/spreadsheetml/2006/main" count="1279" uniqueCount="56">
  <si>
    <t>http://stephanecote.org</t>
  </si>
  <si>
    <t xml:space="preserve">Date : </t>
  </si>
  <si>
    <t>Note</t>
  </si>
  <si>
    <t>Question</t>
  </si>
  <si>
    <t>Jugement</t>
  </si>
  <si>
    <t>Note antérieure</t>
  </si>
  <si>
    <t>Lettres</t>
  </si>
  <si>
    <t>Nom de l'éval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</si>
  <si>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</si>
  <si>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</si>
  <si>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</si>
  <si>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</si>
  <si>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</si>
  <si>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</si>
  <si>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</si>
  <si>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</si>
  <si>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</si>
  <si>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</si>
  <si>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</si>
  <si>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</si>
  <si>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</si>
  <si>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</si>
  <si>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</si>
  <si>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Quiz ou Test</t>
  </si>
  <si>
    <t xml:space="preserve">Total : </t>
  </si>
  <si>
    <t>Pond:</t>
  </si>
  <si>
    <t>Commentaire</t>
  </si>
  <si>
    <t>Thème</t>
  </si>
  <si>
    <t xml:space="preserve">Matière : </t>
  </si>
  <si>
    <t>Catégorie</t>
  </si>
  <si>
    <t>Numéro</t>
  </si>
  <si>
    <t>Nom</t>
  </si>
  <si>
    <t>Prénom</t>
  </si>
  <si>
    <t>Sexe (m ou f)</t>
  </si>
  <si>
    <t>Total en %</t>
  </si>
  <si>
    <t>Total Pondéré en %</t>
  </si>
  <si>
    <t xml:space="preserve">Total </t>
  </si>
  <si>
    <t>Résultat en %</t>
  </si>
  <si>
    <t>Progression en %</t>
  </si>
  <si>
    <t>Tot:</t>
  </si>
  <si>
    <t xml:space="preserve">Moyenne : </t>
  </si>
  <si>
    <t>Nb d'élèves:</t>
  </si>
  <si>
    <t>Nb gars</t>
  </si>
  <si>
    <t>Nb filles</t>
  </si>
  <si>
    <t>Moyenne:</t>
  </si>
  <si>
    <t>Nb d'élèves</t>
  </si>
  <si>
    <t>% Progressent:</t>
  </si>
  <si>
    <t>Moyenne gars</t>
  </si>
  <si>
    <t xml:space="preserve">% Régressent : </t>
  </si>
  <si>
    <t>Moyenne filles</t>
  </si>
  <si>
    <t>% de réussite</t>
  </si>
  <si>
    <t/>
  </si>
  <si>
    <t>Philippe</t>
  </si>
  <si>
    <t>Julie</t>
  </si>
  <si>
    <t>Progression</t>
  </si>
  <si>
    <t xml:space="preserve">Étape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</si>
</sst>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u/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00FF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rgb="FFFF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/>
      <bottom/>
      <diagonal/>
    </border>
    <border>
      <left/>
      <right style="thin">
        <color rgb="FF434343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/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3" fillId="7" borderId="0" xfId="0" applyNumberFormat="1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0" xfId="0" applyFont="1" applyFill="1"/>
    <xf numFmtId="0" fontId="1" fillId="4" borderId="0" xfId="0" applyFont="1" applyFill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0" fillId="10" borderId="0" xfId="0" applyFont="1" applyFill="1" applyAlignment="1"/>
    <xf numFmtId="0" fontId="7" fillId="0" borderId="0" xfId="0" applyFont="1" applyAlignment="1"/>
    <xf numFmtId="16" fontId="1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3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ont>
        <color rgb="FF00FF00"/>
      </font>
      <fill>
        <patternFill>
          <bgColor rgb="FF00FF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phanecot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0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8" sqref="F5:F8"/>
    </sheetView>
  </sheetViews>
  <sheetFormatPr baseColWidth="10" defaultColWidth="14.44140625" defaultRowHeight="15.75" customHeight="1" x14ac:dyDescent="0.25"/>
  <cols>
    <col min="1" max="1" width="6.33203125" customWidth="1"/>
    <col min="2" max="2" width="9.44140625" customWidth="1"/>
    <col min="4" max="4" width="12.33203125" bestFit="1" customWidth="1"/>
    <col min="5" max="5" width="10.109375" bestFit="1" customWidth="1"/>
    <col min="6" max="6" width="12" bestFit="1" customWidth="1"/>
    <col min="7" max="7" width="7.5546875" customWidth="1"/>
    <col min="8" max="8" width="12.33203125" bestFit="1" customWidth="1"/>
    <col min="9" max="34" width="5.88671875" customWidth="1"/>
    <col min="35" max="56" width="7.5546875" customWidth="1"/>
  </cols>
  <sheetData>
    <row r="1" spans="1:56" ht="13.2" x14ac:dyDescent="0.25">
      <c r="A1" s="2" t="s">
        <v>0</v>
      </c>
      <c r="D1" s="5"/>
      <c r="G1" s="6"/>
      <c r="H1" s="6" t="s">
        <v>3</v>
      </c>
      <c r="I1" s="7">
        <v>1</v>
      </c>
      <c r="J1" s="7">
        <v>2</v>
      </c>
      <c r="K1" s="7">
        <v>3</v>
      </c>
      <c r="L1" s="7">
        <v>4</v>
      </c>
      <c r="M1" s="7">
        <v>5</v>
      </c>
      <c r="N1" s="7">
        <v>6</v>
      </c>
      <c r="O1" s="7">
        <v>7</v>
      </c>
      <c r="P1" s="7">
        <v>8</v>
      </c>
      <c r="Q1" s="7">
        <v>9</v>
      </c>
      <c r="R1" s="7">
        <v>10</v>
      </c>
      <c r="S1" s="7">
        <v>11</v>
      </c>
      <c r="T1" s="7">
        <v>12</v>
      </c>
      <c r="U1" s="7">
        <v>13</v>
      </c>
      <c r="V1" s="7">
        <v>14</v>
      </c>
      <c r="W1" s="7">
        <v>15</v>
      </c>
      <c r="X1" s="7">
        <v>16</v>
      </c>
      <c r="Y1" s="7">
        <v>17</v>
      </c>
      <c r="Z1" s="7">
        <v>18</v>
      </c>
      <c r="AA1" s="7">
        <v>19</v>
      </c>
      <c r="AB1" s="7">
        <v>20</v>
      </c>
      <c r="AC1" s="7">
        <v>21</v>
      </c>
      <c r="AD1" s="7">
        <v>22</v>
      </c>
      <c r="AE1" s="7">
        <v>23</v>
      </c>
      <c r="AF1" s="7">
        <v>24</v>
      </c>
      <c r="AG1" s="7">
        <v>25</v>
      </c>
      <c r="AH1" s="7"/>
      <c r="AI1" s="7" t="s">
        <v>6</v>
      </c>
      <c r="AJ1" s="7" t="s">
        <v>8</v>
      </c>
      <c r="AK1" s="7" t="s">
        <v>9</v>
      </c>
      <c r="AL1" s="7" t="s">
        <v>10</v>
      </c>
      <c r="AM1" s="7" t="s">
        <v>11</v>
      </c>
      <c r="AN1" s="7" t="s">
        <v>12</v>
      </c>
      <c r="AO1" s="7" t="s">
        <v>13</v>
      </c>
      <c r="AP1" s="7" t="s">
        <v>14</v>
      </c>
      <c r="AQ1" s="7" t="s">
        <v>15</v>
      </c>
      <c r="AR1" s="7" t="s">
        <v>16</v>
      </c>
      <c r="AS1" s="7" t="s">
        <v>17</v>
      </c>
      <c r="AT1" s="7" t="s">
        <v>18</v>
      </c>
      <c r="AU1" s="7" t="s">
        <v>19</v>
      </c>
      <c r="AV1" s="7" t="s">
        <v>20</v>
      </c>
      <c r="AW1" s="7" t="s">
        <v>21</v>
      </c>
      <c r="AX1" s="7" t="s">
        <v>22</v>
      </c>
      <c r="AY1" s="7"/>
      <c r="AZ1" s="7"/>
      <c r="BA1" s="7"/>
      <c r="BB1" s="7"/>
      <c r="BC1" s="7"/>
      <c r="BD1" s="7"/>
    </row>
    <row r="2" spans="1:56" ht="13.2" x14ac:dyDescent="0.25">
      <c r="A2" s="10" t="s">
        <v>23</v>
      </c>
      <c r="D2" s="5"/>
      <c r="G2" s="6"/>
      <c r="H2" s="6" t="s">
        <v>26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 t="s">
        <v>27</v>
      </c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13.2" x14ac:dyDescent="0.25">
      <c r="A3" s="10" t="s">
        <v>28</v>
      </c>
      <c r="D3" s="5"/>
      <c r="G3" s="6"/>
      <c r="H3" s="6" t="s">
        <v>29</v>
      </c>
      <c r="I3" s="7"/>
      <c r="J3" s="7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ht="30" customHeight="1" x14ac:dyDescent="0.25">
      <c r="A4" s="13" t="s">
        <v>30</v>
      </c>
      <c r="B4" s="13" t="s">
        <v>31</v>
      </c>
      <c r="C4" s="13" t="s">
        <v>32</v>
      </c>
      <c r="D4" s="14" t="s">
        <v>33</v>
      </c>
      <c r="E4" s="15" t="s">
        <v>34</v>
      </c>
      <c r="F4" s="16" t="s">
        <v>35</v>
      </c>
      <c r="G4" s="17"/>
      <c r="H4" s="6" t="s">
        <v>36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1">
        <f t="shared" ref="AH4:AH44" si="0">SUM(I4:AG4)</f>
        <v>0</v>
      </c>
      <c r="AI4" s="6" t="s">
        <v>39</v>
      </c>
      <c r="AJ4" s="22" t="str">
        <f>IF(SUMIF($I$3:$AG$3,"=a",$I4:$AG4)=0,"",SUMIF($I$3:$AG$3,"=a",$I4:$AG4))</f>
        <v/>
      </c>
      <c r="AK4" s="24" t="str">
        <f>IF(SUMIF($I$3:$AG$3,"=b",$I4:$AG4)=0,"",SUMIF($I$3:$AG$3,"=b",$I4:$AG4))</f>
        <v/>
      </c>
      <c r="AL4" s="24" t="str">
        <f>IF(SUMIF($I$3:$AG$3,"=c",$I4:$AG4)=0,"",SUMIF($I$3:$AG$3,"=c",$I4:$AG4))</f>
        <v/>
      </c>
      <c r="AM4" s="24" t="str">
        <f>IF(SUMIF($I$3:$AG$3,"=d",$I4:$AG4)=0,"",SUMIF($I$3:$AG$3,"=d",$I4:$AG4))</f>
        <v/>
      </c>
      <c r="AN4" s="24" t="str">
        <f>IF(SUMIF($I$3:$AG$3,"=e",$I4:$AG4)=0,"",SUMIF($I$3:$AG$3,"=e",$I4:$AG4))</f>
        <v/>
      </c>
      <c r="AO4" s="24" t="str">
        <f>IF(SUMIF($I$3:$AG$3,"=f",$I4:$AG4)=0,"",SUMIF($I$3:$AG$3,"=f",$I4:$AG4))</f>
        <v/>
      </c>
      <c r="AP4" s="24" t="str">
        <f>IF(SUMIF($I$3:$AG$3,"=g",$I4:$AG4)=0,"",SUMIF($I$3:$AG$3,"=g",$I4:$AG4))</f>
        <v/>
      </c>
      <c r="AQ4" s="24" t="str">
        <f>IF(SUMIF($I$3:$AG$3,"=h",$I4:$AG4)=0,"",SUMIF($I$3:$AG$3,"=h",$I4:$AG4))</f>
        <v/>
      </c>
      <c r="AR4" s="24" t="str">
        <f>IF(SUMIF($I$3:$AG$3,"=i",$I4:$AG4)=0,"",SUMIF($I$3:$AG$3,"=i",$I4:$AG4))</f>
        <v/>
      </c>
      <c r="AS4" s="24" t="str">
        <f>IF(SUMIF($I$3:$AG$3,"=j",$I4:$AG4)=0,"",SUMIF($I$3:$AG$3,"=j",$I4:$AG4))</f>
        <v/>
      </c>
      <c r="AT4" s="24" t="str">
        <f>IF(SUMIF($I$3:$AG$3,"=k",$I4:$AG4)=0,"",SUMIF($I$3:$AG$3,"=k",$I4:$AG4))</f>
        <v/>
      </c>
      <c r="AU4" s="24" t="str">
        <f>IF(SUMIF($I$3:$AG$3,"=l",$I4:$AG4)=0,"",SUMIF($I$3:$AG$3,"=l",$I4:$AG4))</f>
        <v/>
      </c>
      <c r="AV4" s="24" t="str">
        <f>IF(SUMIF($I$3:$AG$3,"=m",$I4:$AG4)=0,"",SUMIF($I$3:$AG$3,"=m",$I4:$AG4))</f>
        <v/>
      </c>
      <c r="AW4" s="24" t="str">
        <f>IF(SUMIF($I$3:$AG$3,"=n",$I4:$AG4)=0,"",SUMIF($I$3:$AG$3,"=n",$I4:$AG4))</f>
        <v/>
      </c>
      <c r="AX4" s="26" t="str">
        <f>IF(SUMIF($I$3:$AG$3,"=o",$I4:$AG4)=0,"",SUMIF($I$3:$AG$3,"=o",$I4:$AG4))</f>
        <v/>
      </c>
      <c r="AY4" s="5"/>
      <c r="AZ4" s="5"/>
      <c r="BA4" s="5"/>
      <c r="BB4" s="5"/>
      <c r="BC4" s="5"/>
      <c r="BD4" s="5"/>
    </row>
    <row r="5" spans="1:56" ht="13.2" x14ac:dyDescent="0.25">
      <c r="A5" s="10">
        <v>1</v>
      </c>
      <c r="C5" s="69" t="s">
        <v>52</v>
      </c>
      <c r="D5" s="61" t="s">
        <v>20</v>
      </c>
      <c r="E5" s="7">
        <f t="shared" ref="E5:E44" si="1">IF(I5="",0,(ROUNDUP((SUM(AH5/AH$4)*100),0)))</f>
        <v>0</v>
      </c>
      <c r="F5" s="7" t="s">
        <v>51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4">
        <f t="shared" si="0"/>
        <v>0</v>
      </c>
      <c r="AJ5" s="27">
        <v>100</v>
      </c>
      <c r="AK5" s="5">
        <v>20</v>
      </c>
      <c r="AL5" s="5" t="s">
        <v>51</v>
      </c>
      <c r="AM5" s="5" t="s">
        <v>51</v>
      </c>
      <c r="AN5" s="5" t="s">
        <v>51</v>
      </c>
      <c r="AO5" s="5" t="s">
        <v>51</v>
      </c>
      <c r="AP5" s="5" t="s">
        <v>51</v>
      </c>
      <c r="AQ5" s="5" t="s">
        <v>51</v>
      </c>
      <c r="AR5" s="5" t="s">
        <v>51</v>
      </c>
      <c r="AS5" s="5" t="s">
        <v>51</v>
      </c>
      <c r="AT5" s="5" t="s">
        <v>51</v>
      </c>
      <c r="AU5" s="5" t="s">
        <v>51</v>
      </c>
      <c r="AV5" s="5" t="s">
        <v>51</v>
      </c>
      <c r="AW5" s="5" t="s">
        <v>51</v>
      </c>
      <c r="AX5" s="28" t="s">
        <v>51</v>
      </c>
      <c r="AY5" s="5"/>
      <c r="AZ5" s="5"/>
      <c r="BA5" s="5"/>
      <c r="BB5" s="5"/>
      <c r="BC5" s="5"/>
      <c r="BD5" s="5"/>
    </row>
    <row r="6" spans="1:56" ht="13.2" x14ac:dyDescent="0.25">
      <c r="A6" s="10">
        <v>2</v>
      </c>
      <c r="C6" s="69" t="s">
        <v>53</v>
      </c>
      <c r="D6" s="61" t="s">
        <v>13</v>
      </c>
      <c r="E6" s="7">
        <f t="shared" si="1"/>
        <v>0</v>
      </c>
      <c r="F6" s="7" t="s">
        <v>51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4">
        <f t="shared" si="0"/>
        <v>0</v>
      </c>
      <c r="AJ6" s="27">
        <v>50</v>
      </c>
      <c r="AK6" s="5">
        <v>40</v>
      </c>
      <c r="AL6" s="5" t="s">
        <v>51</v>
      </c>
      <c r="AM6" s="5" t="s">
        <v>51</v>
      </c>
      <c r="AN6" s="5" t="s">
        <v>51</v>
      </c>
      <c r="AO6" s="5" t="s">
        <v>51</v>
      </c>
      <c r="AP6" s="5" t="s">
        <v>51</v>
      </c>
      <c r="AQ6" s="5" t="s">
        <v>51</v>
      </c>
      <c r="AR6" s="5" t="s">
        <v>51</v>
      </c>
      <c r="AS6" s="5" t="s">
        <v>51</v>
      </c>
      <c r="AT6" s="5" t="s">
        <v>51</v>
      </c>
      <c r="AU6" s="5" t="s">
        <v>51</v>
      </c>
      <c r="AV6" s="5" t="s">
        <v>51</v>
      </c>
      <c r="AW6" s="5" t="s">
        <v>51</v>
      </c>
      <c r="AX6" s="28" t="s">
        <v>51</v>
      </c>
      <c r="AY6" s="5"/>
      <c r="AZ6" s="5"/>
      <c r="BA6" s="5"/>
      <c r="BB6" s="5"/>
      <c r="BC6" s="5"/>
      <c r="BD6" s="5"/>
    </row>
    <row r="7" spans="1:56" ht="13.2" x14ac:dyDescent="0.25">
      <c r="A7" s="10">
        <v>3</v>
      </c>
      <c r="C7" s="69"/>
      <c r="D7" s="61"/>
      <c r="E7" s="7">
        <f t="shared" si="1"/>
        <v>0</v>
      </c>
      <c r="F7" s="7" t="s">
        <v>51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4">
        <f t="shared" si="0"/>
        <v>0</v>
      </c>
      <c r="AJ7" s="27" t="s">
        <v>51</v>
      </c>
      <c r="AK7" s="5" t="s">
        <v>51</v>
      </c>
      <c r="AL7" s="5" t="s">
        <v>51</v>
      </c>
      <c r="AM7" s="5" t="s">
        <v>51</v>
      </c>
      <c r="AN7" s="5" t="s">
        <v>51</v>
      </c>
      <c r="AO7" s="5" t="s">
        <v>51</v>
      </c>
      <c r="AP7" s="5" t="s">
        <v>51</v>
      </c>
      <c r="AQ7" s="5" t="s">
        <v>51</v>
      </c>
      <c r="AR7" s="5" t="s">
        <v>51</v>
      </c>
      <c r="AS7" s="5" t="s">
        <v>51</v>
      </c>
      <c r="AT7" s="5" t="s">
        <v>51</v>
      </c>
      <c r="AU7" s="5" t="s">
        <v>51</v>
      </c>
      <c r="AV7" s="5" t="s">
        <v>51</v>
      </c>
      <c r="AW7" s="5" t="s">
        <v>51</v>
      </c>
      <c r="AX7" s="28" t="s">
        <v>51</v>
      </c>
      <c r="AY7" s="5"/>
      <c r="AZ7" s="5"/>
      <c r="BA7" s="5"/>
      <c r="BB7" s="5"/>
      <c r="BC7" s="5"/>
      <c r="BD7" s="5"/>
    </row>
    <row r="8" spans="1:56" ht="13.2" x14ac:dyDescent="0.25">
      <c r="A8" s="10">
        <v>4</v>
      </c>
      <c r="C8" s="69"/>
      <c r="D8" s="61"/>
      <c r="E8" s="7">
        <f t="shared" si="1"/>
        <v>0</v>
      </c>
      <c r="F8" s="5" t="s">
        <v>51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4">
        <f t="shared" si="0"/>
        <v>0</v>
      </c>
      <c r="AJ8" s="27" t="s">
        <v>51</v>
      </c>
      <c r="AK8" s="5" t="s">
        <v>51</v>
      </c>
      <c r="AL8" s="5" t="s">
        <v>51</v>
      </c>
      <c r="AM8" s="5" t="s">
        <v>51</v>
      </c>
      <c r="AN8" s="5" t="s">
        <v>51</v>
      </c>
      <c r="AO8" s="5" t="s">
        <v>51</v>
      </c>
      <c r="AP8" s="5" t="s">
        <v>51</v>
      </c>
      <c r="AQ8" s="5" t="s">
        <v>51</v>
      </c>
      <c r="AR8" s="5" t="s">
        <v>51</v>
      </c>
      <c r="AS8" s="5" t="s">
        <v>51</v>
      </c>
      <c r="AT8" s="5" t="s">
        <v>51</v>
      </c>
      <c r="AU8" s="5" t="s">
        <v>51</v>
      </c>
      <c r="AV8" s="5" t="s">
        <v>51</v>
      </c>
      <c r="AW8" s="5" t="s">
        <v>51</v>
      </c>
      <c r="AX8" s="28" t="s">
        <v>51</v>
      </c>
      <c r="AY8" s="5"/>
      <c r="AZ8" s="5"/>
      <c r="BA8" s="5"/>
      <c r="BB8" s="5"/>
      <c r="BC8" s="5"/>
      <c r="BD8" s="5"/>
    </row>
    <row r="9" spans="1:56" ht="13.2" x14ac:dyDescent="0.25">
      <c r="A9" s="10">
        <v>5</v>
      </c>
      <c r="D9" s="61"/>
      <c r="E9" s="7">
        <f t="shared" si="1"/>
        <v>0</v>
      </c>
      <c r="F9" s="5" t="s">
        <v>51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4">
        <f t="shared" si="0"/>
        <v>0</v>
      </c>
      <c r="AJ9" s="27" t="s">
        <v>51</v>
      </c>
      <c r="AK9" s="5" t="s">
        <v>51</v>
      </c>
      <c r="AL9" s="5" t="s">
        <v>51</v>
      </c>
      <c r="AM9" s="5" t="s">
        <v>51</v>
      </c>
      <c r="AN9" s="5" t="s">
        <v>51</v>
      </c>
      <c r="AO9" s="5" t="s">
        <v>51</v>
      </c>
      <c r="AP9" s="5" t="s">
        <v>51</v>
      </c>
      <c r="AQ9" s="5" t="s">
        <v>51</v>
      </c>
      <c r="AR9" s="5" t="s">
        <v>51</v>
      </c>
      <c r="AS9" s="5" t="s">
        <v>51</v>
      </c>
      <c r="AT9" s="5" t="s">
        <v>51</v>
      </c>
      <c r="AU9" s="5" t="s">
        <v>51</v>
      </c>
      <c r="AV9" s="5" t="s">
        <v>51</v>
      </c>
      <c r="AW9" s="5" t="s">
        <v>51</v>
      </c>
      <c r="AX9" s="28" t="s">
        <v>51</v>
      </c>
      <c r="AY9" s="5"/>
      <c r="AZ9" s="5"/>
      <c r="BA9" s="5"/>
      <c r="BB9" s="5"/>
      <c r="BC9" s="5"/>
      <c r="BD9" s="5"/>
    </row>
    <row r="10" spans="1:56" ht="13.2" x14ac:dyDescent="0.25">
      <c r="A10" s="10">
        <v>6</v>
      </c>
      <c r="D10" s="61"/>
      <c r="E10" s="7">
        <f t="shared" si="1"/>
        <v>0</v>
      </c>
      <c r="F10" s="5" t="s">
        <v>51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4">
        <f t="shared" si="0"/>
        <v>0</v>
      </c>
      <c r="AJ10" s="27" t="s">
        <v>51</v>
      </c>
      <c r="AK10" s="5" t="s">
        <v>51</v>
      </c>
      <c r="AL10" s="5" t="s">
        <v>51</v>
      </c>
      <c r="AM10" s="5" t="s">
        <v>51</v>
      </c>
      <c r="AN10" s="5" t="s">
        <v>51</v>
      </c>
      <c r="AO10" s="5" t="s">
        <v>51</v>
      </c>
      <c r="AP10" s="5" t="s">
        <v>51</v>
      </c>
      <c r="AQ10" s="5" t="s">
        <v>51</v>
      </c>
      <c r="AR10" s="5" t="s">
        <v>51</v>
      </c>
      <c r="AS10" s="5" t="s">
        <v>51</v>
      </c>
      <c r="AT10" s="5" t="s">
        <v>51</v>
      </c>
      <c r="AU10" s="5" t="s">
        <v>51</v>
      </c>
      <c r="AV10" s="5" t="s">
        <v>51</v>
      </c>
      <c r="AW10" s="5" t="s">
        <v>51</v>
      </c>
      <c r="AX10" s="28" t="s">
        <v>51</v>
      </c>
      <c r="AY10" s="5"/>
      <c r="AZ10" s="5"/>
      <c r="BA10" s="5"/>
      <c r="BB10" s="5"/>
      <c r="BC10" s="5"/>
      <c r="BD10" s="5"/>
    </row>
    <row r="11" spans="1:56" ht="13.2" x14ac:dyDescent="0.25">
      <c r="A11" s="10">
        <v>7</v>
      </c>
      <c r="D11" s="61"/>
      <c r="E11" s="7">
        <f t="shared" si="1"/>
        <v>0</v>
      </c>
      <c r="F11" s="5" t="s">
        <v>51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4">
        <f t="shared" si="0"/>
        <v>0</v>
      </c>
      <c r="AJ11" s="27" t="s">
        <v>51</v>
      </c>
      <c r="AK11" s="5" t="s">
        <v>51</v>
      </c>
      <c r="AL11" s="5" t="s">
        <v>51</v>
      </c>
      <c r="AM11" s="5" t="s">
        <v>51</v>
      </c>
      <c r="AN11" s="5" t="s">
        <v>51</v>
      </c>
      <c r="AO11" s="5" t="s">
        <v>51</v>
      </c>
      <c r="AP11" s="5" t="s">
        <v>51</v>
      </c>
      <c r="AQ11" s="5" t="s">
        <v>51</v>
      </c>
      <c r="AR11" s="5" t="s">
        <v>51</v>
      </c>
      <c r="AS11" s="5" t="s">
        <v>51</v>
      </c>
      <c r="AT11" s="5" t="s">
        <v>51</v>
      </c>
      <c r="AU11" s="5" t="s">
        <v>51</v>
      </c>
      <c r="AV11" s="5" t="s">
        <v>51</v>
      </c>
      <c r="AW11" s="5" t="s">
        <v>51</v>
      </c>
      <c r="AX11" s="28" t="s">
        <v>51</v>
      </c>
      <c r="AY11" s="5"/>
      <c r="AZ11" s="5"/>
      <c r="BA11" s="5"/>
      <c r="BB11" s="5"/>
      <c r="BC11" s="5"/>
      <c r="BD11" s="5"/>
    </row>
    <row r="12" spans="1:56" ht="13.2" x14ac:dyDescent="0.25">
      <c r="A12" s="10">
        <v>8</v>
      </c>
      <c r="D12" s="61"/>
      <c r="E12" s="7">
        <f t="shared" si="1"/>
        <v>0</v>
      </c>
      <c r="F12" s="5" t="s">
        <v>51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4">
        <f t="shared" si="0"/>
        <v>0</v>
      </c>
      <c r="AJ12" s="27" t="s">
        <v>51</v>
      </c>
      <c r="AK12" s="5" t="s">
        <v>51</v>
      </c>
      <c r="AL12" s="5" t="s">
        <v>51</v>
      </c>
      <c r="AM12" s="5" t="s">
        <v>51</v>
      </c>
      <c r="AN12" s="5" t="s">
        <v>51</v>
      </c>
      <c r="AO12" s="5" t="s">
        <v>51</v>
      </c>
      <c r="AP12" s="5" t="s">
        <v>51</v>
      </c>
      <c r="AQ12" s="5" t="s">
        <v>51</v>
      </c>
      <c r="AR12" s="5" t="s">
        <v>51</v>
      </c>
      <c r="AS12" s="5" t="s">
        <v>51</v>
      </c>
      <c r="AT12" s="5" t="s">
        <v>51</v>
      </c>
      <c r="AU12" s="5" t="s">
        <v>51</v>
      </c>
      <c r="AV12" s="5" t="s">
        <v>51</v>
      </c>
      <c r="AW12" s="5" t="s">
        <v>51</v>
      </c>
      <c r="AX12" s="28" t="s">
        <v>51</v>
      </c>
      <c r="AY12" s="5"/>
      <c r="AZ12" s="5"/>
      <c r="BA12" s="5"/>
      <c r="BB12" s="5"/>
      <c r="BC12" s="5"/>
      <c r="BD12" s="5"/>
    </row>
    <row r="13" spans="1:56" ht="13.2" x14ac:dyDescent="0.25">
      <c r="A13" s="10">
        <v>9</v>
      </c>
      <c r="D13" s="61"/>
      <c r="E13" s="7">
        <f t="shared" si="1"/>
        <v>0</v>
      </c>
      <c r="F13" s="5" t="s">
        <v>51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4">
        <f t="shared" si="0"/>
        <v>0</v>
      </c>
      <c r="AJ13" s="27" t="s">
        <v>51</v>
      </c>
      <c r="AK13" s="5" t="s">
        <v>51</v>
      </c>
      <c r="AL13" s="5" t="s">
        <v>51</v>
      </c>
      <c r="AM13" s="5" t="s">
        <v>51</v>
      </c>
      <c r="AN13" s="5" t="s">
        <v>51</v>
      </c>
      <c r="AO13" s="5" t="s">
        <v>51</v>
      </c>
      <c r="AP13" s="5" t="s">
        <v>51</v>
      </c>
      <c r="AQ13" s="5" t="s">
        <v>51</v>
      </c>
      <c r="AR13" s="5" t="s">
        <v>51</v>
      </c>
      <c r="AS13" s="5" t="s">
        <v>51</v>
      </c>
      <c r="AT13" s="5" t="s">
        <v>51</v>
      </c>
      <c r="AU13" s="5" t="s">
        <v>51</v>
      </c>
      <c r="AV13" s="5" t="s">
        <v>51</v>
      </c>
      <c r="AW13" s="5" t="s">
        <v>51</v>
      </c>
      <c r="AX13" s="28" t="s">
        <v>51</v>
      </c>
      <c r="AY13" s="5"/>
      <c r="AZ13" s="5"/>
      <c r="BA13" s="5"/>
      <c r="BB13" s="5"/>
      <c r="BC13" s="5"/>
      <c r="BD13" s="5"/>
    </row>
    <row r="14" spans="1:56" ht="13.2" x14ac:dyDescent="0.25">
      <c r="A14" s="10">
        <v>10</v>
      </c>
      <c r="D14" s="61"/>
      <c r="E14" s="7">
        <f t="shared" si="1"/>
        <v>0</v>
      </c>
      <c r="F14" s="5" t="s">
        <v>51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4">
        <f t="shared" si="0"/>
        <v>0</v>
      </c>
      <c r="AJ14" s="27" t="s">
        <v>51</v>
      </c>
      <c r="AK14" s="5" t="s">
        <v>51</v>
      </c>
      <c r="AL14" s="5" t="s">
        <v>51</v>
      </c>
      <c r="AM14" s="5" t="s">
        <v>51</v>
      </c>
      <c r="AN14" s="5" t="s">
        <v>51</v>
      </c>
      <c r="AO14" s="5" t="s">
        <v>51</v>
      </c>
      <c r="AP14" s="5" t="s">
        <v>51</v>
      </c>
      <c r="AQ14" s="5" t="s">
        <v>51</v>
      </c>
      <c r="AR14" s="5" t="s">
        <v>51</v>
      </c>
      <c r="AS14" s="5" t="s">
        <v>51</v>
      </c>
      <c r="AT14" s="5" t="s">
        <v>51</v>
      </c>
      <c r="AU14" s="5" t="s">
        <v>51</v>
      </c>
      <c r="AV14" s="5" t="s">
        <v>51</v>
      </c>
      <c r="AW14" s="5" t="s">
        <v>51</v>
      </c>
      <c r="AX14" s="28" t="s">
        <v>51</v>
      </c>
      <c r="AY14" s="5"/>
      <c r="AZ14" s="5"/>
      <c r="BA14" s="5"/>
      <c r="BB14" s="5"/>
      <c r="BC14" s="5"/>
      <c r="BD14" s="5"/>
    </row>
    <row r="15" spans="1:56" ht="13.2" x14ac:dyDescent="0.25">
      <c r="A15" s="10">
        <v>11</v>
      </c>
      <c r="D15" s="61"/>
      <c r="E15" s="7">
        <f t="shared" si="1"/>
        <v>0</v>
      </c>
      <c r="F15" s="5" t="s">
        <v>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">
        <f t="shared" si="0"/>
        <v>0</v>
      </c>
      <c r="AJ15" s="27" t="s">
        <v>51</v>
      </c>
      <c r="AK15" s="5" t="s">
        <v>51</v>
      </c>
      <c r="AL15" s="5" t="s">
        <v>51</v>
      </c>
      <c r="AM15" s="5" t="s">
        <v>51</v>
      </c>
      <c r="AN15" s="5" t="s">
        <v>51</v>
      </c>
      <c r="AO15" s="5" t="s">
        <v>51</v>
      </c>
      <c r="AP15" s="5" t="s">
        <v>51</v>
      </c>
      <c r="AQ15" s="5" t="s">
        <v>51</v>
      </c>
      <c r="AR15" s="5" t="s">
        <v>51</v>
      </c>
      <c r="AS15" s="5" t="s">
        <v>51</v>
      </c>
      <c r="AT15" s="5" t="s">
        <v>51</v>
      </c>
      <c r="AU15" s="5" t="s">
        <v>51</v>
      </c>
      <c r="AV15" s="5" t="s">
        <v>51</v>
      </c>
      <c r="AW15" s="5" t="s">
        <v>51</v>
      </c>
      <c r="AX15" s="28" t="s">
        <v>51</v>
      </c>
      <c r="AY15" s="5"/>
      <c r="AZ15" s="5"/>
      <c r="BA15" s="5"/>
      <c r="BB15" s="5"/>
      <c r="BC15" s="5"/>
      <c r="BD15" s="5"/>
    </row>
    <row r="16" spans="1:56" ht="13.2" x14ac:dyDescent="0.25">
      <c r="A16" s="10">
        <v>12</v>
      </c>
      <c r="D16" s="61"/>
      <c r="E16" s="7">
        <f t="shared" si="1"/>
        <v>0</v>
      </c>
      <c r="F16" s="5" t="s">
        <v>51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4">
        <f t="shared" si="0"/>
        <v>0</v>
      </c>
      <c r="AJ16" s="27" t="s">
        <v>51</v>
      </c>
      <c r="AK16" s="5" t="s">
        <v>51</v>
      </c>
      <c r="AL16" s="5" t="s">
        <v>51</v>
      </c>
      <c r="AM16" s="5" t="s">
        <v>51</v>
      </c>
      <c r="AN16" s="5" t="s">
        <v>51</v>
      </c>
      <c r="AO16" s="5" t="s">
        <v>51</v>
      </c>
      <c r="AP16" s="5" t="s">
        <v>51</v>
      </c>
      <c r="AQ16" s="5" t="s">
        <v>51</v>
      </c>
      <c r="AR16" s="5" t="s">
        <v>51</v>
      </c>
      <c r="AS16" s="5" t="s">
        <v>51</v>
      </c>
      <c r="AT16" s="5" t="s">
        <v>51</v>
      </c>
      <c r="AU16" s="5" t="s">
        <v>51</v>
      </c>
      <c r="AV16" s="5" t="s">
        <v>51</v>
      </c>
      <c r="AW16" s="5" t="s">
        <v>51</v>
      </c>
      <c r="AX16" s="28" t="s">
        <v>51</v>
      </c>
      <c r="AY16" s="5"/>
      <c r="AZ16" s="5"/>
      <c r="BA16" s="5"/>
      <c r="BB16" s="5"/>
      <c r="BC16" s="5"/>
      <c r="BD16" s="5"/>
    </row>
    <row r="17" spans="1:56" ht="13.2" x14ac:dyDescent="0.25">
      <c r="A17" s="10">
        <v>13</v>
      </c>
      <c r="D17" s="61"/>
      <c r="E17" s="7">
        <f t="shared" si="1"/>
        <v>0</v>
      </c>
      <c r="F17" s="5" t="s">
        <v>51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4">
        <f t="shared" si="0"/>
        <v>0</v>
      </c>
      <c r="AJ17" s="27" t="s">
        <v>51</v>
      </c>
      <c r="AK17" s="5" t="s">
        <v>51</v>
      </c>
      <c r="AL17" s="5" t="s">
        <v>51</v>
      </c>
      <c r="AM17" s="5" t="s">
        <v>51</v>
      </c>
      <c r="AN17" s="5" t="s">
        <v>51</v>
      </c>
      <c r="AO17" s="5" t="s">
        <v>51</v>
      </c>
      <c r="AP17" s="5" t="s">
        <v>51</v>
      </c>
      <c r="AQ17" s="5" t="s">
        <v>51</v>
      </c>
      <c r="AR17" s="5" t="s">
        <v>51</v>
      </c>
      <c r="AS17" s="5" t="s">
        <v>51</v>
      </c>
      <c r="AT17" s="5" t="s">
        <v>51</v>
      </c>
      <c r="AU17" s="5" t="s">
        <v>51</v>
      </c>
      <c r="AV17" s="5" t="s">
        <v>51</v>
      </c>
      <c r="AW17" s="5" t="s">
        <v>51</v>
      </c>
      <c r="AX17" s="28" t="s">
        <v>51</v>
      </c>
      <c r="AY17" s="5"/>
      <c r="AZ17" s="5"/>
      <c r="BA17" s="5"/>
      <c r="BB17" s="5"/>
      <c r="BC17" s="5"/>
      <c r="BD17" s="5"/>
    </row>
    <row r="18" spans="1:56" ht="13.2" x14ac:dyDescent="0.25">
      <c r="A18" s="10">
        <v>14</v>
      </c>
      <c r="D18" s="61"/>
      <c r="E18" s="7">
        <f t="shared" si="1"/>
        <v>0</v>
      </c>
      <c r="F18" s="5" t="s">
        <v>51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">
        <f t="shared" si="0"/>
        <v>0</v>
      </c>
      <c r="AJ18" s="27" t="s">
        <v>51</v>
      </c>
      <c r="AK18" s="5" t="s">
        <v>51</v>
      </c>
      <c r="AL18" s="5" t="s">
        <v>51</v>
      </c>
      <c r="AM18" s="5" t="s">
        <v>51</v>
      </c>
      <c r="AN18" s="5" t="s">
        <v>51</v>
      </c>
      <c r="AO18" s="5" t="s">
        <v>51</v>
      </c>
      <c r="AP18" s="5" t="s">
        <v>51</v>
      </c>
      <c r="AQ18" s="5" t="s">
        <v>51</v>
      </c>
      <c r="AR18" s="5" t="s">
        <v>51</v>
      </c>
      <c r="AS18" s="5" t="s">
        <v>51</v>
      </c>
      <c r="AT18" s="5" t="s">
        <v>51</v>
      </c>
      <c r="AU18" s="5" t="s">
        <v>51</v>
      </c>
      <c r="AV18" s="5" t="s">
        <v>51</v>
      </c>
      <c r="AW18" s="5" t="s">
        <v>51</v>
      </c>
      <c r="AX18" s="28" t="s">
        <v>51</v>
      </c>
      <c r="AY18" s="5"/>
      <c r="AZ18" s="5"/>
      <c r="BA18" s="5"/>
      <c r="BB18" s="5"/>
      <c r="BC18" s="5"/>
      <c r="BD18" s="5"/>
    </row>
    <row r="19" spans="1:56" ht="13.2" x14ac:dyDescent="0.25">
      <c r="A19" s="10">
        <v>15</v>
      </c>
      <c r="D19" s="61"/>
      <c r="E19" s="7">
        <f t="shared" si="1"/>
        <v>0</v>
      </c>
      <c r="F19" s="5" t="s">
        <v>51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4">
        <f t="shared" si="0"/>
        <v>0</v>
      </c>
      <c r="AJ19" s="27" t="s">
        <v>51</v>
      </c>
      <c r="AK19" s="5" t="s">
        <v>51</v>
      </c>
      <c r="AL19" s="5" t="s">
        <v>51</v>
      </c>
      <c r="AM19" s="5" t="s">
        <v>51</v>
      </c>
      <c r="AN19" s="5" t="s">
        <v>51</v>
      </c>
      <c r="AO19" s="5" t="s">
        <v>51</v>
      </c>
      <c r="AP19" s="5" t="s">
        <v>51</v>
      </c>
      <c r="AQ19" s="5" t="s">
        <v>51</v>
      </c>
      <c r="AR19" s="5" t="s">
        <v>51</v>
      </c>
      <c r="AS19" s="5" t="s">
        <v>51</v>
      </c>
      <c r="AT19" s="5" t="s">
        <v>51</v>
      </c>
      <c r="AU19" s="5" t="s">
        <v>51</v>
      </c>
      <c r="AV19" s="5" t="s">
        <v>51</v>
      </c>
      <c r="AW19" s="5" t="s">
        <v>51</v>
      </c>
      <c r="AX19" s="28" t="s">
        <v>51</v>
      </c>
      <c r="AY19" s="5"/>
      <c r="AZ19" s="5"/>
      <c r="BA19" s="5"/>
      <c r="BB19" s="5"/>
      <c r="BC19" s="5"/>
      <c r="BD19" s="5"/>
    </row>
    <row r="20" spans="1:56" ht="13.2" x14ac:dyDescent="0.25">
      <c r="A20" s="10">
        <v>16</v>
      </c>
      <c r="D20" s="61"/>
      <c r="E20" s="7">
        <f t="shared" si="1"/>
        <v>0</v>
      </c>
      <c r="F20" s="5" t="s">
        <v>51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4">
        <f t="shared" si="0"/>
        <v>0</v>
      </c>
      <c r="AJ20" s="27" t="s">
        <v>51</v>
      </c>
      <c r="AK20" s="5" t="s">
        <v>51</v>
      </c>
      <c r="AL20" s="5" t="s">
        <v>51</v>
      </c>
      <c r="AM20" s="5" t="s">
        <v>51</v>
      </c>
      <c r="AN20" s="5" t="s">
        <v>51</v>
      </c>
      <c r="AO20" s="5" t="s">
        <v>51</v>
      </c>
      <c r="AP20" s="5" t="s">
        <v>51</v>
      </c>
      <c r="AQ20" s="5" t="s">
        <v>51</v>
      </c>
      <c r="AR20" s="5" t="s">
        <v>51</v>
      </c>
      <c r="AS20" s="5" t="s">
        <v>51</v>
      </c>
      <c r="AT20" s="5" t="s">
        <v>51</v>
      </c>
      <c r="AU20" s="5" t="s">
        <v>51</v>
      </c>
      <c r="AV20" s="5" t="s">
        <v>51</v>
      </c>
      <c r="AW20" s="5" t="s">
        <v>51</v>
      </c>
      <c r="AX20" s="28" t="s">
        <v>51</v>
      </c>
      <c r="AY20" s="5"/>
      <c r="AZ20" s="5"/>
      <c r="BA20" s="5"/>
      <c r="BB20" s="5"/>
      <c r="BC20" s="5"/>
      <c r="BD20" s="5"/>
    </row>
    <row r="21" spans="1:56" ht="13.2" x14ac:dyDescent="0.25">
      <c r="A21" s="10">
        <v>17</v>
      </c>
      <c r="D21" s="61"/>
      <c r="E21" s="7">
        <f t="shared" si="1"/>
        <v>0</v>
      </c>
      <c r="F21" s="5" t="s">
        <v>51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4">
        <f t="shared" si="0"/>
        <v>0</v>
      </c>
      <c r="AJ21" s="27" t="s">
        <v>51</v>
      </c>
      <c r="AK21" s="5" t="s">
        <v>51</v>
      </c>
      <c r="AL21" s="5" t="s">
        <v>51</v>
      </c>
      <c r="AM21" s="5" t="s">
        <v>51</v>
      </c>
      <c r="AN21" s="5" t="s">
        <v>51</v>
      </c>
      <c r="AO21" s="5" t="s">
        <v>51</v>
      </c>
      <c r="AP21" s="5" t="s">
        <v>51</v>
      </c>
      <c r="AQ21" s="5" t="s">
        <v>51</v>
      </c>
      <c r="AR21" s="5" t="s">
        <v>51</v>
      </c>
      <c r="AS21" s="5" t="s">
        <v>51</v>
      </c>
      <c r="AT21" s="5" t="s">
        <v>51</v>
      </c>
      <c r="AU21" s="5" t="s">
        <v>51</v>
      </c>
      <c r="AV21" s="5" t="s">
        <v>51</v>
      </c>
      <c r="AW21" s="5" t="s">
        <v>51</v>
      </c>
      <c r="AX21" s="28" t="s">
        <v>51</v>
      </c>
      <c r="AY21" s="5"/>
      <c r="AZ21" s="5"/>
      <c r="BA21" s="5"/>
      <c r="BB21" s="5"/>
      <c r="BC21" s="5"/>
      <c r="BD21" s="5"/>
    </row>
    <row r="22" spans="1:56" ht="13.2" x14ac:dyDescent="0.25">
      <c r="A22" s="10">
        <v>18</v>
      </c>
      <c r="D22" s="61"/>
      <c r="E22" s="7">
        <f t="shared" si="1"/>
        <v>0</v>
      </c>
      <c r="F22" s="5" t="s">
        <v>51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4">
        <f t="shared" si="0"/>
        <v>0</v>
      </c>
      <c r="AJ22" s="27" t="s">
        <v>51</v>
      </c>
      <c r="AK22" s="5" t="s">
        <v>51</v>
      </c>
      <c r="AL22" s="5" t="s">
        <v>51</v>
      </c>
      <c r="AM22" s="5" t="s">
        <v>51</v>
      </c>
      <c r="AN22" s="5" t="s">
        <v>51</v>
      </c>
      <c r="AO22" s="5" t="s">
        <v>51</v>
      </c>
      <c r="AP22" s="5" t="s">
        <v>51</v>
      </c>
      <c r="AQ22" s="5" t="s">
        <v>51</v>
      </c>
      <c r="AR22" s="5" t="s">
        <v>51</v>
      </c>
      <c r="AS22" s="5" t="s">
        <v>51</v>
      </c>
      <c r="AT22" s="5" t="s">
        <v>51</v>
      </c>
      <c r="AU22" s="5" t="s">
        <v>51</v>
      </c>
      <c r="AV22" s="5" t="s">
        <v>51</v>
      </c>
      <c r="AW22" s="5" t="s">
        <v>51</v>
      </c>
      <c r="AX22" s="28" t="s">
        <v>51</v>
      </c>
      <c r="AY22" s="5"/>
      <c r="AZ22" s="5"/>
      <c r="BA22" s="5"/>
      <c r="BB22" s="5"/>
      <c r="BC22" s="5"/>
      <c r="BD22" s="5"/>
    </row>
    <row r="23" spans="1:56" ht="13.2" x14ac:dyDescent="0.25">
      <c r="A23" s="10">
        <v>19</v>
      </c>
      <c r="D23" s="61"/>
      <c r="E23" s="7">
        <f t="shared" si="1"/>
        <v>0</v>
      </c>
      <c r="F23" s="5" t="s">
        <v>51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4">
        <f t="shared" si="0"/>
        <v>0</v>
      </c>
      <c r="AJ23" s="27" t="s">
        <v>51</v>
      </c>
      <c r="AK23" s="5" t="s">
        <v>51</v>
      </c>
      <c r="AL23" s="5" t="s">
        <v>51</v>
      </c>
      <c r="AM23" s="5" t="s">
        <v>51</v>
      </c>
      <c r="AN23" s="5" t="s">
        <v>51</v>
      </c>
      <c r="AO23" s="5" t="s">
        <v>51</v>
      </c>
      <c r="AP23" s="5" t="s">
        <v>51</v>
      </c>
      <c r="AQ23" s="5" t="s">
        <v>51</v>
      </c>
      <c r="AR23" s="5" t="s">
        <v>51</v>
      </c>
      <c r="AS23" s="5" t="s">
        <v>51</v>
      </c>
      <c r="AT23" s="5" t="s">
        <v>51</v>
      </c>
      <c r="AU23" s="5" t="s">
        <v>51</v>
      </c>
      <c r="AV23" s="5" t="s">
        <v>51</v>
      </c>
      <c r="AW23" s="5" t="s">
        <v>51</v>
      </c>
      <c r="AX23" s="28" t="s">
        <v>51</v>
      </c>
      <c r="AY23" s="5"/>
      <c r="AZ23" s="5"/>
      <c r="BA23" s="5"/>
      <c r="BB23" s="5"/>
      <c r="BC23" s="5"/>
      <c r="BD23" s="5"/>
    </row>
    <row r="24" spans="1:56" ht="13.2" x14ac:dyDescent="0.25">
      <c r="A24" s="10">
        <v>20</v>
      </c>
      <c r="D24" s="61"/>
      <c r="E24" s="7">
        <f t="shared" si="1"/>
        <v>0</v>
      </c>
      <c r="F24" s="5" t="s">
        <v>51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4">
        <f t="shared" si="0"/>
        <v>0</v>
      </c>
      <c r="AJ24" s="27" t="s">
        <v>51</v>
      </c>
      <c r="AK24" s="5" t="s">
        <v>51</v>
      </c>
      <c r="AL24" s="5" t="s">
        <v>51</v>
      </c>
      <c r="AM24" s="5" t="s">
        <v>51</v>
      </c>
      <c r="AN24" s="5" t="s">
        <v>51</v>
      </c>
      <c r="AO24" s="5" t="s">
        <v>51</v>
      </c>
      <c r="AP24" s="5" t="s">
        <v>51</v>
      </c>
      <c r="AQ24" s="5" t="s">
        <v>51</v>
      </c>
      <c r="AR24" s="5" t="s">
        <v>51</v>
      </c>
      <c r="AS24" s="5" t="s">
        <v>51</v>
      </c>
      <c r="AT24" s="5" t="s">
        <v>51</v>
      </c>
      <c r="AU24" s="5" t="s">
        <v>51</v>
      </c>
      <c r="AV24" s="5" t="s">
        <v>51</v>
      </c>
      <c r="AW24" s="5" t="s">
        <v>51</v>
      </c>
      <c r="AX24" s="28" t="s">
        <v>51</v>
      </c>
      <c r="AY24" s="5"/>
      <c r="AZ24" s="5"/>
      <c r="BA24" s="5"/>
      <c r="BB24" s="5"/>
      <c r="BC24" s="5"/>
      <c r="BD24" s="5"/>
    </row>
    <row r="25" spans="1:56" ht="13.2" x14ac:dyDescent="0.25">
      <c r="A25" s="10">
        <v>21</v>
      </c>
      <c r="D25" s="61"/>
      <c r="E25" s="7">
        <f t="shared" si="1"/>
        <v>0</v>
      </c>
      <c r="F25" s="5" t="s">
        <v>51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4">
        <f t="shared" si="0"/>
        <v>0</v>
      </c>
      <c r="AJ25" s="27" t="s">
        <v>51</v>
      </c>
      <c r="AK25" s="5" t="s">
        <v>51</v>
      </c>
      <c r="AL25" s="5" t="s">
        <v>51</v>
      </c>
      <c r="AM25" s="5" t="s">
        <v>51</v>
      </c>
      <c r="AN25" s="5" t="s">
        <v>51</v>
      </c>
      <c r="AO25" s="5" t="s">
        <v>51</v>
      </c>
      <c r="AP25" s="5" t="s">
        <v>51</v>
      </c>
      <c r="AQ25" s="5" t="s">
        <v>51</v>
      </c>
      <c r="AR25" s="5" t="s">
        <v>51</v>
      </c>
      <c r="AS25" s="5" t="s">
        <v>51</v>
      </c>
      <c r="AT25" s="5" t="s">
        <v>51</v>
      </c>
      <c r="AU25" s="5" t="s">
        <v>51</v>
      </c>
      <c r="AV25" s="5" t="s">
        <v>51</v>
      </c>
      <c r="AW25" s="5" t="s">
        <v>51</v>
      </c>
      <c r="AX25" s="28" t="s">
        <v>51</v>
      </c>
      <c r="AY25" s="5"/>
      <c r="AZ25" s="5"/>
      <c r="BA25" s="5"/>
      <c r="BB25" s="5"/>
      <c r="BC25" s="5"/>
      <c r="BD25" s="5"/>
    </row>
    <row r="26" spans="1:56" ht="13.2" x14ac:dyDescent="0.25">
      <c r="A26" s="10">
        <v>22</v>
      </c>
      <c r="D26" s="61"/>
      <c r="E26" s="7">
        <f t="shared" si="1"/>
        <v>0</v>
      </c>
      <c r="F26" s="5" t="s">
        <v>51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4">
        <f t="shared" si="0"/>
        <v>0</v>
      </c>
      <c r="AJ26" s="27" t="s">
        <v>51</v>
      </c>
      <c r="AK26" s="5" t="s">
        <v>51</v>
      </c>
      <c r="AL26" s="5" t="s">
        <v>51</v>
      </c>
      <c r="AM26" s="5" t="s">
        <v>51</v>
      </c>
      <c r="AN26" s="5" t="s">
        <v>51</v>
      </c>
      <c r="AO26" s="5" t="s">
        <v>51</v>
      </c>
      <c r="AP26" s="5" t="s">
        <v>51</v>
      </c>
      <c r="AQ26" s="5" t="s">
        <v>51</v>
      </c>
      <c r="AR26" s="5" t="s">
        <v>51</v>
      </c>
      <c r="AS26" s="5" t="s">
        <v>51</v>
      </c>
      <c r="AT26" s="5" t="s">
        <v>51</v>
      </c>
      <c r="AU26" s="5" t="s">
        <v>51</v>
      </c>
      <c r="AV26" s="5" t="s">
        <v>51</v>
      </c>
      <c r="AW26" s="5" t="s">
        <v>51</v>
      </c>
      <c r="AX26" s="28" t="s">
        <v>51</v>
      </c>
      <c r="AY26" s="5"/>
      <c r="AZ26" s="5"/>
      <c r="BA26" s="5"/>
      <c r="BB26" s="5"/>
      <c r="BC26" s="5"/>
      <c r="BD26" s="5"/>
    </row>
    <row r="27" spans="1:56" ht="13.2" x14ac:dyDescent="0.25">
      <c r="A27" s="10">
        <v>23</v>
      </c>
      <c r="D27" s="61"/>
      <c r="E27" s="7">
        <f t="shared" si="1"/>
        <v>0</v>
      </c>
      <c r="F27" s="5" t="s">
        <v>51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">
        <f t="shared" si="0"/>
        <v>0</v>
      </c>
      <c r="AJ27" s="27" t="s">
        <v>51</v>
      </c>
      <c r="AK27" s="5" t="s">
        <v>51</v>
      </c>
      <c r="AL27" s="5" t="s">
        <v>51</v>
      </c>
      <c r="AM27" s="5" t="s">
        <v>51</v>
      </c>
      <c r="AN27" s="5" t="s">
        <v>51</v>
      </c>
      <c r="AO27" s="5" t="s">
        <v>51</v>
      </c>
      <c r="AP27" s="5" t="s">
        <v>51</v>
      </c>
      <c r="AQ27" s="5" t="s">
        <v>51</v>
      </c>
      <c r="AR27" s="5" t="s">
        <v>51</v>
      </c>
      <c r="AS27" s="5" t="s">
        <v>51</v>
      </c>
      <c r="AT27" s="5" t="s">
        <v>51</v>
      </c>
      <c r="AU27" s="5" t="s">
        <v>51</v>
      </c>
      <c r="AV27" s="5" t="s">
        <v>51</v>
      </c>
      <c r="AW27" s="5" t="s">
        <v>51</v>
      </c>
      <c r="AX27" s="28" t="s">
        <v>51</v>
      </c>
      <c r="AY27" s="5"/>
      <c r="AZ27" s="5"/>
      <c r="BA27" s="5"/>
      <c r="BB27" s="5"/>
      <c r="BC27" s="5"/>
      <c r="BD27" s="5"/>
    </row>
    <row r="28" spans="1:56" ht="13.2" x14ac:dyDescent="0.25">
      <c r="A28" s="10">
        <v>24</v>
      </c>
      <c r="D28" s="61"/>
      <c r="E28" s="7">
        <f t="shared" si="1"/>
        <v>0</v>
      </c>
      <c r="F28" s="5" t="s">
        <v>51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4">
        <f t="shared" si="0"/>
        <v>0</v>
      </c>
      <c r="AJ28" s="27" t="s">
        <v>51</v>
      </c>
      <c r="AK28" s="5" t="s">
        <v>51</v>
      </c>
      <c r="AL28" s="5" t="s">
        <v>51</v>
      </c>
      <c r="AM28" s="5" t="s">
        <v>51</v>
      </c>
      <c r="AN28" s="5" t="s">
        <v>51</v>
      </c>
      <c r="AO28" s="5" t="s">
        <v>51</v>
      </c>
      <c r="AP28" s="5" t="s">
        <v>51</v>
      </c>
      <c r="AQ28" s="5" t="s">
        <v>51</v>
      </c>
      <c r="AR28" s="5" t="s">
        <v>51</v>
      </c>
      <c r="AS28" s="5" t="s">
        <v>51</v>
      </c>
      <c r="AT28" s="5" t="s">
        <v>51</v>
      </c>
      <c r="AU28" s="5" t="s">
        <v>51</v>
      </c>
      <c r="AV28" s="5" t="s">
        <v>51</v>
      </c>
      <c r="AW28" s="5" t="s">
        <v>51</v>
      </c>
      <c r="AX28" s="28" t="s">
        <v>51</v>
      </c>
      <c r="AY28" s="5"/>
      <c r="AZ28" s="5"/>
      <c r="BA28" s="5"/>
      <c r="BB28" s="5"/>
      <c r="BC28" s="5"/>
      <c r="BD28" s="5"/>
    </row>
    <row r="29" spans="1:56" ht="13.2" x14ac:dyDescent="0.25">
      <c r="A29" s="10">
        <v>25</v>
      </c>
      <c r="D29" s="61"/>
      <c r="E29" s="7">
        <f t="shared" si="1"/>
        <v>0</v>
      </c>
      <c r="F29" s="5" t="s">
        <v>51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">
        <f t="shared" si="0"/>
        <v>0</v>
      </c>
      <c r="AJ29" s="27" t="s">
        <v>51</v>
      </c>
      <c r="AK29" s="5" t="s">
        <v>51</v>
      </c>
      <c r="AL29" s="5" t="s">
        <v>51</v>
      </c>
      <c r="AM29" s="5" t="s">
        <v>51</v>
      </c>
      <c r="AN29" s="5" t="s">
        <v>51</v>
      </c>
      <c r="AO29" s="5" t="s">
        <v>51</v>
      </c>
      <c r="AP29" s="5" t="s">
        <v>51</v>
      </c>
      <c r="AQ29" s="5" t="s">
        <v>51</v>
      </c>
      <c r="AR29" s="5" t="s">
        <v>51</v>
      </c>
      <c r="AS29" s="5" t="s">
        <v>51</v>
      </c>
      <c r="AT29" s="5" t="s">
        <v>51</v>
      </c>
      <c r="AU29" s="5" t="s">
        <v>51</v>
      </c>
      <c r="AV29" s="5" t="s">
        <v>51</v>
      </c>
      <c r="AW29" s="5" t="s">
        <v>51</v>
      </c>
      <c r="AX29" s="28" t="s">
        <v>51</v>
      </c>
      <c r="AY29" s="5"/>
      <c r="AZ29" s="5"/>
      <c r="BA29" s="5"/>
      <c r="BB29" s="5"/>
      <c r="BC29" s="5"/>
      <c r="BD29" s="5"/>
    </row>
    <row r="30" spans="1:56" ht="13.2" x14ac:dyDescent="0.25">
      <c r="A30" s="10">
        <v>26</v>
      </c>
      <c r="D30" s="61"/>
      <c r="E30" s="7">
        <f t="shared" si="1"/>
        <v>0</v>
      </c>
      <c r="F30" s="5" t="s">
        <v>51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4">
        <f t="shared" si="0"/>
        <v>0</v>
      </c>
      <c r="AJ30" s="27" t="s">
        <v>51</v>
      </c>
      <c r="AK30" s="5" t="s">
        <v>51</v>
      </c>
      <c r="AL30" s="5" t="s">
        <v>51</v>
      </c>
      <c r="AM30" s="5" t="s">
        <v>51</v>
      </c>
      <c r="AN30" s="5" t="s">
        <v>51</v>
      </c>
      <c r="AO30" s="5" t="s">
        <v>51</v>
      </c>
      <c r="AP30" s="5" t="s">
        <v>51</v>
      </c>
      <c r="AQ30" s="5" t="s">
        <v>51</v>
      </c>
      <c r="AR30" s="5" t="s">
        <v>51</v>
      </c>
      <c r="AS30" s="5" t="s">
        <v>51</v>
      </c>
      <c r="AT30" s="5" t="s">
        <v>51</v>
      </c>
      <c r="AU30" s="5" t="s">
        <v>51</v>
      </c>
      <c r="AV30" s="5" t="s">
        <v>51</v>
      </c>
      <c r="AW30" s="5" t="s">
        <v>51</v>
      </c>
      <c r="AX30" s="28" t="s">
        <v>51</v>
      </c>
      <c r="AY30" s="5"/>
      <c r="AZ30" s="5"/>
      <c r="BA30" s="5"/>
      <c r="BB30" s="5"/>
      <c r="BC30" s="5"/>
      <c r="BD30" s="5"/>
    </row>
    <row r="31" spans="1:56" ht="13.2" x14ac:dyDescent="0.25">
      <c r="A31" s="10">
        <v>27</v>
      </c>
      <c r="D31" s="61"/>
      <c r="E31" s="7">
        <f t="shared" si="1"/>
        <v>0</v>
      </c>
      <c r="F31" s="5" t="s">
        <v>51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4">
        <f t="shared" si="0"/>
        <v>0</v>
      </c>
      <c r="AJ31" s="27" t="s">
        <v>51</v>
      </c>
      <c r="AK31" s="5" t="s">
        <v>51</v>
      </c>
      <c r="AL31" s="5" t="s">
        <v>51</v>
      </c>
      <c r="AM31" s="5" t="s">
        <v>51</v>
      </c>
      <c r="AN31" s="5" t="s">
        <v>51</v>
      </c>
      <c r="AO31" s="5" t="s">
        <v>51</v>
      </c>
      <c r="AP31" s="5" t="s">
        <v>51</v>
      </c>
      <c r="AQ31" s="5" t="s">
        <v>51</v>
      </c>
      <c r="AR31" s="5" t="s">
        <v>51</v>
      </c>
      <c r="AS31" s="5" t="s">
        <v>51</v>
      </c>
      <c r="AT31" s="5" t="s">
        <v>51</v>
      </c>
      <c r="AU31" s="5" t="s">
        <v>51</v>
      </c>
      <c r="AV31" s="5" t="s">
        <v>51</v>
      </c>
      <c r="AW31" s="5" t="s">
        <v>51</v>
      </c>
      <c r="AX31" s="28" t="s">
        <v>51</v>
      </c>
      <c r="AY31" s="5"/>
      <c r="AZ31" s="5"/>
      <c r="BA31" s="5"/>
      <c r="BB31" s="5"/>
      <c r="BC31" s="5"/>
      <c r="BD31" s="5"/>
    </row>
    <row r="32" spans="1:56" ht="13.2" x14ac:dyDescent="0.25">
      <c r="A32" s="10">
        <v>28</v>
      </c>
      <c r="D32" s="61"/>
      <c r="E32" s="7">
        <f t="shared" si="1"/>
        <v>0</v>
      </c>
      <c r="F32" s="5" t="s">
        <v>51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4">
        <f t="shared" si="0"/>
        <v>0</v>
      </c>
      <c r="AJ32" s="27" t="s">
        <v>51</v>
      </c>
      <c r="AK32" s="5" t="s">
        <v>51</v>
      </c>
      <c r="AL32" s="5" t="s">
        <v>51</v>
      </c>
      <c r="AM32" s="5" t="s">
        <v>51</v>
      </c>
      <c r="AN32" s="5" t="s">
        <v>51</v>
      </c>
      <c r="AO32" s="5" t="s">
        <v>51</v>
      </c>
      <c r="AP32" s="5" t="s">
        <v>51</v>
      </c>
      <c r="AQ32" s="5" t="s">
        <v>51</v>
      </c>
      <c r="AR32" s="5" t="s">
        <v>51</v>
      </c>
      <c r="AS32" s="5" t="s">
        <v>51</v>
      </c>
      <c r="AT32" s="5" t="s">
        <v>51</v>
      </c>
      <c r="AU32" s="5" t="s">
        <v>51</v>
      </c>
      <c r="AV32" s="5" t="s">
        <v>51</v>
      </c>
      <c r="AW32" s="5" t="s">
        <v>51</v>
      </c>
      <c r="AX32" s="28" t="s">
        <v>51</v>
      </c>
      <c r="AY32" s="5"/>
      <c r="AZ32" s="5"/>
      <c r="BA32" s="5"/>
      <c r="BB32" s="5"/>
      <c r="BC32" s="5"/>
      <c r="BD32" s="5"/>
    </row>
    <row r="33" spans="1:56" ht="13.2" x14ac:dyDescent="0.25">
      <c r="A33" s="10">
        <v>29</v>
      </c>
      <c r="D33" s="61"/>
      <c r="E33" s="7">
        <f t="shared" si="1"/>
        <v>0</v>
      </c>
      <c r="F33" s="5" t="s">
        <v>51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4">
        <f t="shared" si="0"/>
        <v>0</v>
      </c>
      <c r="AJ33" s="27" t="s">
        <v>51</v>
      </c>
      <c r="AK33" s="5" t="s">
        <v>51</v>
      </c>
      <c r="AL33" s="5" t="s">
        <v>51</v>
      </c>
      <c r="AM33" s="5" t="s">
        <v>51</v>
      </c>
      <c r="AN33" s="5" t="s">
        <v>51</v>
      </c>
      <c r="AO33" s="5" t="s">
        <v>51</v>
      </c>
      <c r="AP33" s="5" t="s">
        <v>51</v>
      </c>
      <c r="AQ33" s="5" t="s">
        <v>51</v>
      </c>
      <c r="AR33" s="5" t="s">
        <v>51</v>
      </c>
      <c r="AS33" s="5" t="s">
        <v>51</v>
      </c>
      <c r="AT33" s="5" t="s">
        <v>51</v>
      </c>
      <c r="AU33" s="5" t="s">
        <v>51</v>
      </c>
      <c r="AV33" s="5" t="s">
        <v>51</v>
      </c>
      <c r="AW33" s="5" t="s">
        <v>51</v>
      </c>
      <c r="AX33" s="28" t="s">
        <v>51</v>
      </c>
      <c r="AY33" s="5"/>
      <c r="AZ33" s="5"/>
      <c r="BA33" s="5"/>
      <c r="BB33" s="5"/>
      <c r="BC33" s="5"/>
      <c r="BD33" s="5"/>
    </row>
    <row r="34" spans="1:56" ht="13.2" x14ac:dyDescent="0.25">
      <c r="A34" s="10">
        <v>30</v>
      </c>
      <c r="D34" s="61"/>
      <c r="E34" s="7">
        <f t="shared" si="1"/>
        <v>0</v>
      </c>
      <c r="F34" s="5" t="s">
        <v>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4">
        <f t="shared" si="0"/>
        <v>0</v>
      </c>
      <c r="AJ34" s="27" t="s">
        <v>51</v>
      </c>
      <c r="AK34" s="5" t="s">
        <v>51</v>
      </c>
      <c r="AL34" s="5" t="s">
        <v>51</v>
      </c>
      <c r="AM34" s="5" t="s">
        <v>51</v>
      </c>
      <c r="AN34" s="5" t="s">
        <v>51</v>
      </c>
      <c r="AO34" s="5" t="s">
        <v>51</v>
      </c>
      <c r="AP34" s="5" t="s">
        <v>51</v>
      </c>
      <c r="AQ34" s="5" t="s">
        <v>51</v>
      </c>
      <c r="AR34" s="5" t="s">
        <v>51</v>
      </c>
      <c r="AS34" s="5" t="s">
        <v>51</v>
      </c>
      <c r="AT34" s="5" t="s">
        <v>51</v>
      </c>
      <c r="AU34" s="5" t="s">
        <v>51</v>
      </c>
      <c r="AV34" s="5" t="s">
        <v>51</v>
      </c>
      <c r="AW34" s="5" t="s">
        <v>51</v>
      </c>
      <c r="AX34" s="28" t="s">
        <v>51</v>
      </c>
      <c r="AY34" s="5"/>
      <c r="AZ34" s="5"/>
      <c r="BA34" s="5"/>
      <c r="BB34" s="5"/>
      <c r="BC34" s="5"/>
      <c r="BD34" s="5"/>
    </row>
    <row r="35" spans="1:56" ht="13.2" x14ac:dyDescent="0.25">
      <c r="A35" s="10">
        <v>31</v>
      </c>
      <c r="D35" s="61"/>
      <c r="E35" s="7">
        <f t="shared" si="1"/>
        <v>0</v>
      </c>
      <c r="F35" s="5" t="s">
        <v>51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4">
        <f t="shared" si="0"/>
        <v>0</v>
      </c>
      <c r="AJ35" s="27" t="s">
        <v>51</v>
      </c>
      <c r="AK35" s="5" t="s">
        <v>51</v>
      </c>
      <c r="AL35" s="5" t="s">
        <v>51</v>
      </c>
      <c r="AM35" s="5" t="s">
        <v>51</v>
      </c>
      <c r="AN35" s="5" t="s">
        <v>51</v>
      </c>
      <c r="AO35" s="5" t="s">
        <v>51</v>
      </c>
      <c r="AP35" s="5" t="s">
        <v>51</v>
      </c>
      <c r="AQ35" s="5" t="s">
        <v>51</v>
      </c>
      <c r="AR35" s="5" t="s">
        <v>51</v>
      </c>
      <c r="AS35" s="5" t="s">
        <v>51</v>
      </c>
      <c r="AT35" s="5" t="s">
        <v>51</v>
      </c>
      <c r="AU35" s="5" t="s">
        <v>51</v>
      </c>
      <c r="AV35" s="5" t="s">
        <v>51</v>
      </c>
      <c r="AW35" s="5" t="s">
        <v>51</v>
      </c>
      <c r="AX35" s="28" t="s">
        <v>51</v>
      </c>
      <c r="AY35" s="5"/>
      <c r="AZ35" s="5"/>
      <c r="BA35" s="5"/>
      <c r="BB35" s="5"/>
      <c r="BC35" s="5"/>
      <c r="BD35" s="5"/>
    </row>
    <row r="36" spans="1:56" ht="13.2" x14ac:dyDescent="0.25">
      <c r="A36" s="10">
        <v>32</v>
      </c>
      <c r="D36" s="61"/>
      <c r="E36" s="7">
        <f t="shared" si="1"/>
        <v>0</v>
      </c>
      <c r="F36" s="5" t="s">
        <v>51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">
        <f t="shared" si="0"/>
        <v>0</v>
      </c>
      <c r="AJ36" s="27" t="s">
        <v>51</v>
      </c>
      <c r="AK36" s="5" t="s">
        <v>51</v>
      </c>
      <c r="AL36" s="5" t="s">
        <v>51</v>
      </c>
      <c r="AM36" s="5" t="s">
        <v>51</v>
      </c>
      <c r="AN36" s="5" t="s">
        <v>51</v>
      </c>
      <c r="AO36" s="5" t="s">
        <v>51</v>
      </c>
      <c r="AP36" s="5" t="s">
        <v>51</v>
      </c>
      <c r="AQ36" s="5" t="s">
        <v>51</v>
      </c>
      <c r="AR36" s="5" t="s">
        <v>51</v>
      </c>
      <c r="AS36" s="5" t="s">
        <v>51</v>
      </c>
      <c r="AT36" s="5" t="s">
        <v>51</v>
      </c>
      <c r="AU36" s="5" t="s">
        <v>51</v>
      </c>
      <c r="AV36" s="5" t="s">
        <v>51</v>
      </c>
      <c r="AW36" s="5" t="s">
        <v>51</v>
      </c>
      <c r="AX36" s="28" t="s">
        <v>51</v>
      </c>
      <c r="AY36" s="5"/>
      <c r="AZ36" s="5"/>
      <c r="BA36" s="5"/>
      <c r="BB36" s="5"/>
      <c r="BC36" s="5"/>
      <c r="BD36" s="5"/>
    </row>
    <row r="37" spans="1:56" ht="13.2" x14ac:dyDescent="0.25">
      <c r="A37" s="10">
        <v>33</v>
      </c>
      <c r="D37" s="61"/>
      <c r="E37" s="7">
        <f t="shared" si="1"/>
        <v>0</v>
      </c>
      <c r="F37" s="5" t="s">
        <v>51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4">
        <f t="shared" si="0"/>
        <v>0</v>
      </c>
      <c r="AJ37" s="27" t="s">
        <v>51</v>
      </c>
      <c r="AK37" s="5" t="s">
        <v>51</v>
      </c>
      <c r="AL37" s="5" t="s">
        <v>51</v>
      </c>
      <c r="AM37" s="5" t="s">
        <v>51</v>
      </c>
      <c r="AN37" s="5" t="s">
        <v>51</v>
      </c>
      <c r="AO37" s="5" t="s">
        <v>51</v>
      </c>
      <c r="AP37" s="5" t="s">
        <v>51</v>
      </c>
      <c r="AQ37" s="5" t="s">
        <v>51</v>
      </c>
      <c r="AR37" s="5" t="s">
        <v>51</v>
      </c>
      <c r="AS37" s="5" t="s">
        <v>51</v>
      </c>
      <c r="AT37" s="5" t="s">
        <v>51</v>
      </c>
      <c r="AU37" s="5" t="s">
        <v>51</v>
      </c>
      <c r="AV37" s="5" t="s">
        <v>51</v>
      </c>
      <c r="AW37" s="5" t="s">
        <v>51</v>
      </c>
      <c r="AX37" s="28" t="s">
        <v>51</v>
      </c>
      <c r="AY37" s="5"/>
      <c r="AZ37" s="5"/>
      <c r="BA37" s="5"/>
      <c r="BB37" s="5"/>
      <c r="BC37" s="5"/>
      <c r="BD37" s="5"/>
    </row>
    <row r="38" spans="1:56" ht="13.2" x14ac:dyDescent="0.25">
      <c r="A38" s="10">
        <v>34</v>
      </c>
      <c r="D38" s="61"/>
      <c r="E38" s="7">
        <f t="shared" si="1"/>
        <v>0</v>
      </c>
      <c r="F38" s="5" t="s">
        <v>51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4">
        <f t="shared" si="0"/>
        <v>0</v>
      </c>
      <c r="AJ38" s="27" t="s">
        <v>51</v>
      </c>
      <c r="AK38" s="5" t="s">
        <v>51</v>
      </c>
      <c r="AL38" s="5" t="s">
        <v>51</v>
      </c>
      <c r="AM38" s="5" t="s">
        <v>51</v>
      </c>
      <c r="AN38" s="5" t="s">
        <v>51</v>
      </c>
      <c r="AO38" s="5" t="s">
        <v>51</v>
      </c>
      <c r="AP38" s="5" t="s">
        <v>51</v>
      </c>
      <c r="AQ38" s="5" t="s">
        <v>51</v>
      </c>
      <c r="AR38" s="5" t="s">
        <v>51</v>
      </c>
      <c r="AS38" s="5" t="s">
        <v>51</v>
      </c>
      <c r="AT38" s="5" t="s">
        <v>51</v>
      </c>
      <c r="AU38" s="5" t="s">
        <v>51</v>
      </c>
      <c r="AV38" s="5" t="s">
        <v>51</v>
      </c>
      <c r="AW38" s="5" t="s">
        <v>51</v>
      </c>
      <c r="AX38" s="28" t="s">
        <v>51</v>
      </c>
      <c r="AY38" s="5"/>
      <c r="AZ38" s="5"/>
      <c r="BA38" s="5"/>
      <c r="BB38" s="5"/>
      <c r="BC38" s="5"/>
      <c r="BD38" s="5"/>
    </row>
    <row r="39" spans="1:56" ht="13.2" x14ac:dyDescent="0.25">
      <c r="A39" s="10">
        <v>35</v>
      </c>
      <c r="D39" s="61"/>
      <c r="E39" s="7">
        <f t="shared" si="1"/>
        <v>0</v>
      </c>
      <c r="F39" s="5" t="s">
        <v>51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4">
        <f t="shared" si="0"/>
        <v>0</v>
      </c>
      <c r="AJ39" s="27" t="s">
        <v>51</v>
      </c>
      <c r="AK39" s="5" t="s">
        <v>51</v>
      </c>
      <c r="AL39" s="5" t="s">
        <v>51</v>
      </c>
      <c r="AM39" s="5" t="s">
        <v>51</v>
      </c>
      <c r="AN39" s="5" t="s">
        <v>51</v>
      </c>
      <c r="AO39" s="5" t="s">
        <v>51</v>
      </c>
      <c r="AP39" s="5" t="s">
        <v>51</v>
      </c>
      <c r="AQ39" s="5" t="s">
        <v>51</v>
      </c>
      <c r="AR39" s="5" t="s">
        <v>51</v>
      </c>
      <c r="AS39" s="5" t="s">
        <v>51</v>
      </c>
      <c r="AT39" s="5" t="s">
        <v>51</v>
      </c>
      <c r="AU39" s="5" t="s">
        <v>51</v>
      </c>
      <c r="AV39" s="5" t="s">
        <v>51</v>
      </c>
      <c r="AW39" s="5" t="s">
        <v>51</v>
      </c>
      <c r="AX39" s="28" t="s">
        <v>51</v>
      </c>
      <c r="AY39" s="5"/>
      <c r="AZ39" s="5"/>
      <c r="BA39" s="5"/>
      <c r="BB39" s="5"/>
      <c r="BC39" s="5"/>
      <c r="BD39" s="5"/>
    </row>
    <row r="40" spans="1:56" ht="13.2" x14ac:dyDescent="0.25">
      <c r="A40" s="10">
        <v>36</v>
      </c>
      <c r="D40" s="61"/>
      <c r="E40" s="7">
        <f t="shared" si="1"/>
        <v>0</v>
      </c>
      <c r="F40" s="5" t="s">
        <v>51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4">
        <f t="shared" si="0"/>
        <v>0</v>
      </c>
      <c r="AJ40" s="27" t="s">
        <v>51</v>
      </c>
      <c r="AK40" s="5" t="s">
        <v>51</v>
      </c>
      <c r="AL40" s="5" t="s">
        <v>51</v>
      </c>
      <c r="AM40" s="5" t="s">
        <v>51</v>
      </c>
      <c r="AN40" s="5" t="s">
        <v>51</v>
      </c>
      <c r="AO40" s="5" t="s">
        <v>51</v>
      </c>
      <c r="AP40" s="5" t="s">
        <v>51</v>
      </c>
      <c r="AQ40" s="5" t="s">
        <v>51</v>
      </c>
      <c r="AR40" s="5" t="s">
        <v>51</v>
      </c>
      <c r="AS40" s="5" t="s">
        <v>51</v>
      </c>
      <c r="AT40" s="5" t="s">
        <v>51</v>
      </c>
      <c r="AU40" s="5" t="s">
        <v>51</v>
      </c>
      <c r="AV40" s="5" t="s">
        <v>51</v>
      </c>
      <c r="AW40" s="5" t="s">
        <v>51</v>
      </c>
      <c r="AX40" s="28" t="s">
        <v>51</v>
      </c>
      <c r="AY40" s="5"/>
      <c r="AZ40" s="5"/>
      <c r="BA40" s="5"/>
      <c r="BB40" s="5"/>
      <c r="BC40" s="5"/>
      <c r="BD40" s="5"/>
    </row>
    <row r="41" spans="1:56" ht="13.2" x14ac:dyDescent="0.25">
      <c r="A41" s="10">
        <v>37</v>
      </c>
      <c r="D41" s="61"/>
      <c r="E41" s="7">
        <f t="shared" si="1"/>
        <v>0</v>
      </c>
      <c r="F41" s="5" t="s">
        <v>51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4">
        <f t="shared" si="0"/>
        <v>0</v>
      </c>
      <c r="AJ41" s="27" t="s">
        <v>51</v>
      </c>
      <c r="AK41" s="5" t="s">
        <v>51</v>
      </c>
      <c r="AL41" s="5" t="s">
        <v>51</v>
      </c>
      <c r="AM41" s="5" t="s">
        <v>51</v>
      </c>
      <c r="AN41" s="5" t="s">
        <v>51</v>
      </c>
      <c r="AO41" s="5" t="s">
        <v>51</v>
      </c>
      <c r="AP41" s="5" t="s">
        <v>51</v>
      </c>
      <c r="AQ41" s="5" t="s">
        <v>51</v>
      </c>
      <c r="AR41" s="5" t="s">
        <v>51</v>
      </c>
      <c r="AS41" s="5" t="s">
        <v>51</v>
      </c>
      <c r="AT41" s="5" t="s">
        <v>51</v>
      </c>
      <c r="AU41" s="5" t="s">
        <v>51</v>
      </c>
      <c r="AV41" s="5" t="s">
        <v>51</v>
      </c>
      <c r="AW41" s="5" t="s">
        <v>51</v>
      </c>
      <c r="AX41" s="28" t="s">
        <v>51</v>
      </c>
      <c r="AY41" s="5"/>
      <c r="AZ41" s="5"/>
      <c r="BA41" s="5"/>
      <c r="BB41" s="5"/>
      <c r="BC41" s="5"/>
      <c r="BD41" s="5"/>
    </row>
    <row r="42" spans="1:56" ht="13.2" x14ac:dyDescent="0.25">
      <c r="A42" s="10">
        <v>38</v>
      </c>
      <c r="D42" s="61"/>
      <c r="E42" s="7">
        <f t="shared" si="1"/>
        <v>0</v>
      </c>
      <c r="F42" s="5" t="s">
        <v>51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4">
        <f t="shared" si="0"/>
        <v>0</v>
      </c>
      <c r="AJ42" s="27" t="s">
        <v>51</v>
      </c>
      <c r="AK42" s="5" t="s">
        <v>51</v>
      </c>
      <c r="AL42" s="5" t="s">
        <v>51</v>
      </c>
      <c r="AM42" s="5" t="s">
        <v>51</v>
      </c>
      <c r="AN42" s="5" t="s">
        <v>51</v>
      </c>
      <c r="AO42" s="5" t="s">
        <v>51</v>
      </c>
      <c r="AP42" s="5" t="s">
        <v>51</v>
      </c>
      <c r="AQ42" s="5" t="s">
        <v>51</v>
      </c>
      <c r="AR42" s="5" t="s">
        <v>51</v>
      </c>
      <c r="AS42" s="5" t="s">
        <v>51</v>
      </c>
      <c r="AT42" s="5" t="s">
        <v>51</v>
      </c>
      <c r="AU42" s="5" t="s">
        <v>51</v>
      </c>
      <c r="AV42" s="5" t="s">
        <v>51</v>
      </c>
      <c r="AW42" s="5" t="s">
        <v>51</v>
      </c>
      <c r="AX42" s="28" t="s">
        <v>51</v>
      </c>
      <c r="AY42" s="5"/>
      <c r="AZ42" s="5"/>
      <c r="BA42" s="5"/>
      <c r="BB42" s="5"/>
      <c r="BC42" s="5"/>
      <c r="BD42" s="5"/>
    </row>
    <row r="43" spans="1:56" ht="13.2" x14ac:dyDescent="0.25">
      <c r="A43" s="10">
        <v>39</v>
      </c>
      <c r="D43" s="61"/>
      <c r="E43" s="7">
        <f t="shared" si="1"/>
        <v>0</v>
      </c>
      <c r="F43" s="5" t="s">
        <v>51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4">
        <f t="shared" si="0"/>
        <v>0</v>
      </c>
      <c r="AJ43" s="27" t="s">
        <v>51</v>
      </c>
      <c r="AK43" s="5" t="s">
        <v>51</v>
      </c>
      <c r="AL43" s="5" t="s">
        <v>51</v>
      </c>
      <c r="AM43" s="5" t="s">
        <v>51</v>
      </c>
      <c r="AN43" s="5" t="s">
        <v>51</v>
      </c>
      <c r="AO43" s="5" t="s">
        <v>51</v>
      </c>
      <c r="AP43" s="5" t="s">
        <v>51</v>
      </c>
      <c r="AQ43" s="5" t="s">
        <v>51</v>
      </c>
      <c r="AR43" s="5" t="s">
        <v>51</v>
      </c>
      <c r="AS43" s="5" t="s">
        <v>51</v>
      </c>
      <c r="AT43" s="5" t="s">
        <v>51</v>
      </c>
      <c r="AU43" s="5" t="s">
        <v>51</v>
      </c>
      <c r="AV43" s="5" t="s">
        <v>51</v>
      </c>
      <c r="AW43" s="5" t="s">
        <v>51</v>
      </c>
      <c r="AX43" s="28" t="s">
        <v>51</v>
      </c>
      <c r="AY43" s="5"/>
      <c r="AZ43" s="5"/>
      <c r="BA43" s="5"/>
      <c r="BB43" s="5"/>
      <c r="BC43" s="5"/>
      <c r="BD43" s="5"/>
    </row>
    <row r="44" spans="1:56" ht="13.2" x14ac:dyDescent="0.25">
      <c r="A44" s="10">
        <v>40</v>
      </c>
      <c r="D44" s="61"/>
      <c r="E44" s="7">
        <f t="shared" si="1"/>
        <v>0</v>
      </c>
      <c r="F44" s="5" t="s">
        <v>51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9">
        <f t="shared" si="0"/>
        <v>0</v>
      </c>
      <c r="AJ44" s="40" t="s">
        <v>51</v>
      </c>
      <c r="AK44" s="42" t="s">
        <v>51</v>
      </c>
      <c r="AL44" s="42" t="s">
        <v>51</v>
      </c>
      <c r="AM44" s="42" t="s">
        <v>51</v>
      </c>
      <c r="AN44" s="42" t="s">
        <v>51</v>
      </c>
      <c r="AO44" s="42" t="s">
        <v>51</v>
      </c>
      <c r="AP44" s="42" t="s">
        <v>51</v>
      </c>
      <c r="AQ44" s="42" t="s">
        <v>51</v>
      </c>
      <c r="AR44" s="42" t="s">
        <v>51</v>
      </c>
      <c r="AS44" s="42" t="s">
        <v>51</v>
      </c>
      <c r="AT44" s="42" t="s">
        <v>51</v>
      </c>
      <c r="AU44" s="42" t="s">
        <v>51</v>
      </c>
      <c r="AV44" s="42" t="s">
        <v>51</v>
      </c>
      <c r="AW44" s="42" t="s">
        <v>51</v>
      </c>
      <c r="AX44" s="43" t="s">
        <v>51</v>
      </c>
      <c r="AY44" s="5"/>
      <c r="AZ44" s="5"/>
      <c r="BA44" s="5"/>
      <c r="BB44" s="5"/>
      <c r="BC44" s="5"/>
      <c r="BD44" s="5"/>
    </row>
    <row r="45" spans="1:56" ht="13.2" x14ac:dyDescent="0.25">
      <c r="B45" s="10" t="s">
        <v>41</v>
      </c>
      <c r="C45">
        <f>COUNTA(C5:C44)</f>
        <v>2</v>
      </c>
      <c r="D45" s="5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ht="13.2" x14ac:dyDescent="0.25">
      <c r="B46" s="10" t="s">
        <v>42</v>
      </c>
      <c r="C46" s="44">
        <f>COUNTIF(D5:D44,"m")</f>
        <v>1</v>
      </c>
      <c r="D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ht="13.2" x14ac:dyDescent="0.25">
      <c r="B47" s="10" t="s">
        <v>43</v>
      </c>
      <c r="C47" s="45">
        <f>COUNTIF(D5:D44,"f")</f>
        <v>1</v>
      </c>
      <c r="D47" s="46" t="s">
        <v>44</v>
      </c>
      <c r="E47" s="47">
        <f>ROUND(SUM(E5:E44)/C45,1)</f>
        <v>0</v>
      </c>
      <c r="F47" s="47" t="e">
        <f t="shared" ref="F47" si="2">ROUNDUP(AVERAGE(F5:F44),1)</f>
        <v>#DIV/0!</v>
      </c>
      <c r="H47" s="46" t="s">
        <v>44</v>
      </c>
      <c r="I47" s="48" t="e">
        <f t="shared" ref="I47:K47" si="3">(AVERAGE(I5:I44))/I4*100</f>
        <v>#DIV/0!</v>
      </c>
      <c r="J47" s="48" t="e">
        <f t="shared" si="3"/>
        <v>#DIV/0!</v>
      </c>
      <c r="K47" s="48" t="e">
        <f t="shared" si="3"/>
        <v>#DIV/0!</v>
      </c>
      <c r="L47" s="48" t="e">
        <f t="shared" ref="L47:AG47" si="4">(AVERAGE(L5:L44))/L4*100</f>
        <v>#DIV/0!</v>
      </c>
      <c r="M47" s="48" t="e">
        <f t="shared" si="4"/>
        <v>#DIV/0!</v>
      </c>
      <c r="N47" s="48" t="e">
        <f t="shared" si="4"/>
        <v>#DIV/0!</v>
      </c>
      <c r="O47" s="48" t="e">
        <f t="shared" si="4"/>
        <v>#DIV/0!</v>
      </c>
      <c r="P47" s="48" t="e">
        <f t="shared" si="4"/>
        <v>#DIV/0!</v>
      </c>
      <c r="Q47" s="48" t="e">
        <f t="shared" si="4"/>
        <v>#DIV/0!</v>
      </c>
      <c r="R47" s="48" t="e">
        <f t="shared" si="4"/>
        <v>#DIV/0!</v>
      </c>
      <c r="S47" s="48" t="e">
        <f t="shared" si="4"/>
        <v>#DIV/0!</v>
      </c>
      <c r="T47" s="48" t="e">
        <f t="shared" si="4"/>
        <v>#DIV/0!</v>
      </c>
      <c r="U47" s="48" t="e">
        <f t="shared" si="4"/>
        <v>#DIV/0!</v>
      </c>
      <c r="V47" s="48" t="e">
        <f t="shared" si="4"/>
        <v>#DIV/0!</v>
      </c>
      <c r="W47" s="48" t="e">
        <f t="shared" si="4"/>
        <v>#DIV/0!</v>
      </c>
      <c r="X47" s="48" t="e">
        <f t="shared" si="4"/>
        <v>#DIV/0!</v>
      </c>
      <c r="Y47" s="48" t="e">
        <f t="shared" si="4"/>
        <v>#DIV/0!</v>
      </c>
      <c r="Z47" s="48" t="e">
        <f t="shared" si="4"/>
        <v>#DIV/0!</v>
      </c>
      <c r="AA47" s="48" t="e">
        <f t="shared" si="4"/>
        <v>#DIV/0!</v>
      </c>
      <c r="AB47" s="48" t="e">
        <f t="shared" si="4"/>
        <v>#DIV/0!</v>
      </c>
      <c r="AC47" s="48" t="e">
        <f t="shared" si="4"/>
        <v>#DIV/0!</v>
      </c>
      <c r="AD47" s="48" t="e">
        <f t="shared" si="4"/>
        <v>#DIV/0!</v>
      </c>
      <c r="AE47" s="48" t="e">
        <f t="shared" si="4"/>
        <v>#DIV/0!</v>
      </c>
      <c r="AF47" s="48" t="e">
        <f t="shared" si="4"/>
        <v>#DIV/0!</v>
      </c>
      <c r="AG47" s="48" t="e">
        <f t="shared" si="4"/>
        <v>#DIV/0!</v>
      </c>
      <c r="AH47" s="5"/>
      <c r="AJ47" s="22" t="str">
        <f t="shared" ref="AJ47:AX47" si="5">IF(AJ4="","",ROUNDUP(AVERAGE(AJ5:AJ44),1))</f>
        <v/>
      </c>
      <c r="AK47" s="24" t="str">
        <f t="shared" si="5"/>
        <v/>
      </c>
      <c r="AL47" s="24" t="str">
        <f t="shared" si="5"/>
        <v/>
      </c>
      <c r="AM47" s="24" t="str">
        <f t="shared" si="5"/>
        <v/>
      </c>
      <c r="AN47" s="24" t="str">
        <f t="shared" si="5"/>
        <v/>
      </c>
      <c r="AO47" s="24" t="str">
        <f t="shared" si="5"/>
        <v/>
      </c>
      <c r="AP47" s="24" t="str">
        <f t="shared" si="5"/>
        <v/>
      </c>
      <c r="AQ47" s="24" t="str">
        <f t="shared" si="5"/>
        <v/>
      </c>
      <c r="AR47" s="24" t="str">
        <f t="shared" si="5"/>
        <v/>
      </c>
      <c r="AS47" s="24" t="str">
        <f t="shared" si="5"/>
        <v/>
      </c>
      <c r="AT47" s="24" t="str">
        <f t="shared" si="5"/>
        <v/>
      </c>
      <c r="AU47" s="24" t="str">
        <f t="shared" si="5"/>
        <v/>
      </c>
      <c r="AV47" s="24" t="str">
        <f t="shared" si="5"/>
        <v/>
      </c>
      <c r="AW47" s="24" t="str">
        <f t="shared" si="5"/>
        <v/>
      </c>
      <c r="AX47" s="26" t="str">
        <f t="shared" si="5"/>
        <v/>
      </c>
      <c r="AY47" s="5"/>
      <c r="AZ47" s="5"/>
      <c r="BA47" s="5"/>
      <c r="BB47" s="5"/>
      <c r="BC47" s="5"/>
      <c r="BD47" s="5"/>
    </row>
    <row r="48" spans="1:56" ht="13.2" x14ac:dyDescent="0.25">
      <c r="D48" s="3" t="s">
        <v>47</v>
      </c>
      <c r="E48" s="51">
        <f>ROUND(SUMPRODUCT(($D$5:$D$44="m")*(E$5:E$44&gt;=1)*(E$5:E$44))/$C$46,1)</f>
        <v>0</v>
      </c>
      <c r="F48" s="51" t="e">
        <f t="shared" ref="F48" si="6">SUMPRODUCT(($D$5:$D$44="m")*(F$5:F$44&gt;1)*(F$5:F$44))/$C$46</f>
        <v>#VALUE!</v>
      </c>
      <c r="H48" s="3" t="s">
        <v>47</v>
      </c>
      <c r="I48" s="51" t="e">
        <f>(SUMPRODUCT(($D$5:$D$44="m")*(I$5:I$44))/$C$46)/I$4*100</f>
        <v>#DIV/0!</v>
      </c>
      <c r="J48" s="51" t="e">
        <f t="shared" ref="J48:AG48" si="7">(SUMPRODUCT(($D$5:$D$44="m")*(J$5:J$44&gt;=1)*(J$5:J$44))/$C$46)/J$4*100</f>
        <v>#DIV/0!</v>
      </c>
      <c r="K48" s="51" t="e">
        <f t="shared" si="7"/>
        <v>#DIV/0!</v>
      </c>
      <c r="L48" s="51" t="e">
        <f t="shared" si="7"/>
        <v>#DIV/0!</v>
      </c>
      <c r="M48" s="51" t="e">
        <f t="shared" si="7"/>
        <v>#DIV/0!</v>
      </c>
      <c r="N48" s="51" t="e">
        <f t="shared" si="7"/>
        <v>#DIV/0!</v>
      </c>
      <c r="O48" s="51" t="e">
        <f t="shared" si="7"/>
        <v>#DIV/0!</v>
      </c>
      <c r="P48" s="51" t="e">
        <f t="shared" si="7"/>
        <v>#DIV/0!</v>
      </c>
      <c r="Q48" s="51" t="e">
        <f t="shared" si="7"/>
        <v>#DIV/0!</v>
      </c>
      <c r="R48" s="51" t="e">
        <f t="shared" si="7"/>
        <v>#DIV/0!</v>
      </c>
      <c r="S48" s="51" t="e">
        <f t="shared" si="7"/>
        <v>#DIV/0!</v>
      </c>
      <c r="T48" s="51" t="e">
        <f t="shared" si="7"/>
        <v>#DIV/0!</v>
      </c>
      <c r="U48" s="51" t="e">
        <f t="shared" si="7"/>
        <v>#DIV/0!</v>
      </c>
      <c r="V48" s="51" t="e">
        <f t="shared" si="7"/>
        <v>#DIV/0!</v>
      </c>
      <c r="W48" s="51" t="e">
        <f t="shared" si="7"/>
        <v>#DIV/0!</v>
      </c>
      <c r="X48" s="51" t="e">
        <f t="shared" si="7"/>
        <v>#DIV/0!</v>
      </c>
      <c r="Y48" s="51" t="e">
        <f t="shared" si="7"/>
        <v>#DIV/0!</v>
      </c>
      <c r="Z48" s="51" t="e">
        <f t="shared" si="7"/>
        <v>#DIV/0!</v>
      </c>
      <c r="AA48" s="51" t="e">
        <f t="shared" si="7"/>
        <v>#DIV/0!</v>
      </c>
      <c r="AB48" s="51" t="e">
        <f t="shared" si="7"/>
        <v>#DIV/0!</v>
      </c>
      <c r="AC48" s="51" t="e">
        <f t="shared" si="7"/>
        <v>#DIV/0!</v>
      </c>
      <c r="AD48" s="51" t="e">
        <f t="shared" si="7"/>
        <v>#DIV/0!</v>
      </c>
      <c r="AE48" s="51" t="e">
        <f t="shared" si="7"/>
        <v>#DIV/0!</v>
      </c>
      <c r="AF48" s="51" t="e">
        <f t="shared" si="7"/>
        <v>#DIV/0!</v>
      </c>
      <c r="AG48" s="51" t="e">
        <f t="shared" si="7"/>
        <v>#DIV/0!</v>
      </c>
      <c r="AH48" s="5"/>
      <c r="AJ48" s="52" t="str">
        <f t="shared" ref="AJ48:AX48" si="8">IF(AJ4="","",SUMPRODUCT(($D$5:$D$44="m")*(AJ$5:AJ$44&gt;1)*(AJ$5:AJ$44))/$C$46)</f>
        <v/>
      </c>
      <c r="AK48" s="51" t="str">
        <f t="shared" si="8"/>
        <v/>
      </c>
      <c r="AL48" s="51" t="str">
        <f t="shared" si="8"/>
        <v/>
      </c>
      <c r="AM48" s="51" t="str">
        <f t="shared" si="8"/>
        <v/>
      </c>
      <c r="AN48" s="51" t="str">
        <f t="shared" si="8"/>
        <v/>
      </c>
      <c r="AO48" s="51" t="str">
        <f t="shared" si="8"/>
        <v/>
      </c>
      <c r="AP48" s="51" t="str">
        <f t="shared" si="8"/>
        <v/>
      </c>
      <c r="AQ48" s="51" t="str">
        <f t="shared" si="8"/>
        <v/>
      </c>
      <c r="AR48" s="51" t="str">
        <f t="shared" si="8"/>
        <v/>
      </c>
      <c r="AS48" s="51" t="str">
        <f t="shared" si="8"/>
        <v/>
      </c>
      <c r="AT48" s="51" t="str">
        <f t="shared" si="8"/>
        <v/>
      </c>
      <c r="AU48" s="51" t="str">
        <f t="shared" si="8"/>
        <v/>
      </c>
      <c r="AV48" s="51" t="str">
        <f t="shared" si="8"/>
        <v/>
      </c>
      <c r="AW48" s="51" t="str">
        <f t="shared" si="8"/>
        <v/>
      </c>
      <c r="AX48" s="53" t="str">
        <f t="shared" si="8"/>
        <v/>
      </c>
      <c r="AY48" s="5"/>
      <c r="AZ48" s="5"/>
      <c r="BA48" s="5"/>
      <c r="BB48" s="5"/>
      <c r="BC48" s="5"/>
      <c r="BD48" s="5"/>
    </row>
    <row r="49" spans="4:56" ht="13.2" x14ac:dyDescent="0.25">
      <c r="D49" s="3" t="s">
        <v>49</v>
      </c>
      <c r="E49" s="54">
        <f>ROUND(SUMPRODUCT(($D$5:$D$44="f")*(E$5:E$44&gt;=1)*(E$5:E$44))/$C$47,1)</f>
        <v>0</v>
      </c>
      <c r="F49" s="54" t="e">
        <f t="shared" ref="F49" si="9">SUMPRODUCT(($D$5:$D$44="f")*(F$5:F$44&gt;1)*(F$5:F$44))/$C$47</f>
        <v>#VALUE!</v>
      </c>
      <c r="H49" s="3" t="s">
        <v>49</v>
      </c>
      <c r="I49" s="54" t="e">
        <f t="shared" ref="I49:AG49" si="10">(SUMPRODUCT(($D$5:$D$44="f")*(I$5:I$44&gt;=1)*(I$5:I$44))/$C$47)/I$4*100</f>
        <v>#DIV/0!</v>
      </c>
      <c r="J49" s="54" t="e">
        <f t="shared" si="10"/>
        <v>#DIV/0!</v>
      </c>
      <c r="K49" s="54" t="e">
        <f t="shared" si="10"/>
        <v>#DIV/0!</v>
      </c>
      <c r="L49" s="54" t="e">
        <f t="shared" si="10"/>
        <v>#DIV/0!</v>
      </c>
      <c r="M49" s="54" t="e">
        <f t="shared" si="10"/>
        <v>#DIV/0!</v>
      </c>
      <c r="N49" s="54" t="e">
        <f t="shared" si="10"/>
        <v>#DIV/0!</v>
      </c>
      <c r="O49" s="54" t="e">
        <f t="shared" si="10"/>
        <v>#DIV/0!</v>
      </c>
      <c r="P49" s="54" t="e">
        <f t="shared" si="10"/>
        <v>#DIV/0!</v>
      </c>
      <c r="Q49" s="54" t="e">
        <f t="shared" si="10"/>
        <v>#DIV/0!</v>
      </c>
      <c r="R49" s="54" t="e">
        <f t="shared" si="10"/>
        <v>#DIV/0!</v>
      </c>
      <c r="S49" s="54" t="e">
        <f t="shared" si="10"/>
        <v>#DIV/0!</v>
      </c>
      <c r="T49" s="54" t="e">
        <f t="shared" si="10"/>
        <v>#DIV/0!</v>
      </c>
      <c r="U49" s="54" t="e">
        <f t="shared" si="10"/>
        <v>#DIV/0!</v>
      </c>
      <c r="V49" s="54" t="e">
        <f t="shared" si="10"/>
        <v>#DIV/0!</v>
      </c>
      <c r="W49" s="54" t="e">
        <f t="shared" si="10"/>
        <v>#DIV/0!</v>
      </c>
      <c r="X49" s="54" t="e">
        <f t="shared" si="10"/>
        <v>#DIV/0!</v>
      </c>
      <c r="Y49" s="54" t="e">
        <f t="shared" si="10"/>
        <v>#DIV/0!</v>
      </c>
      <c r="Z49" s="54" t="e">
        <f t="shared" si="10"/>
        <v>#DIV/0!</v>
      </c>
      <c r="AA49" s="54" t="e">
        <f t="shared" si="10"/>
        <v>#DIV/0!</v>
      </c>
      <c r="AB49" s="54" t="e">
        <f t="shared" si="10"/>
        <v>#DIV/0!</v>
      </c>
      <c r="AC49" s="54" t="e">
        <f t="shared" si="10"/>
        <v>#DIV/0!</v>
      </c>
      <c r="AD49" s="54" t="e">
        <f t="shared" si="10"/>
        <v>#DIV/0!</v>
      </c>
      <c r="AE49" s="54" t="e">
        <f t="shared" si="10"/>
        <v>#DIV/0!</v>
      </c>
      <c r="AF49" s="54" t="e">
        <f t="shared" si="10"/>
        <v>#DIV/0!</v>
      </c>
      <c r="AG49" s="54" t="e">
        <f t="shared" si="10"/>
        <v>#DIV/0!</v>
      </c>
      <c r="AH49" s="5"/>
      <c r="AJ49" s="55" t="str">
        <f t="shared" ref="AJ49:AX49" si="11">IF(AJ4="","",SUMPRODUCT(($D$5:$D$44="f")*(AJ$5:AJ$44&gt;1)*(AJ$5:AJ$44))/$C$47)</f>
        <v/>
      </c>
      <c r="AK49" s="54" t="str">
        <f t="shared" si="11"/>
        <v/>
      </c>
      <c r="AL49" s="54" t="str">
        <f t="shared" si="11"/>
        <v/>
      </c>
      <c r="AM49" s="54" t="str">
        <f t="shared" si="11"/>
        <v/>
      </c>
      <c r="AN49" s="54" t="str">
        <f t="shared" si="11"/>
        <v/>
      </c>
      <c r="AO49" s="54" t="str">
        <f t="shared" si="11"/>
        <v/>
      </c>
      <c r="AP49" s="54" t="str">
        <f t="shared" si="11"/>
        <v/>
      </c>
      <c r="AQ49" s="54" t="str">
        <f t="shared" si="11"/>
        <v/>
      </c>
      <c r="AR49" s="54" t="str">
        <f t="shared" si="11"/>
        <v/>
      </c>
      <c r="AS49" s="54" t="str">
        <f t="shared" si="11"/>
        <v/>
      </c>
      <c r="AT49" s="54" t="str">
        <f t="shared" si="11"/>
        <v/>
      </c>
      <c r="AU49" s="54" t="str">
        <f t="shared" si="11"/>
        <v/>
      </c>
      <c r="AV49" s="54" t="str">
        <f t="shared" si="11"/>
        <v/>
      </c>
      <c r="AW49" s="54" t="str">
        <f t="shared" si="11"/>
        <v/>
      </c>
      <c r="AX49" s="56" t="str">
        <f t="shared" si="11"/>
        <v/>
      </c>
      <c r="AY49" s="5"/>
      <c r="AZ49" s="5"/>
      <c r="BA49" s="5"/>
      <c r="BB49" s="5"/>
      <c r="BC49" s="5"/>
      <c r="BD49" s="5"/>
    </row>
    <row r="50" spans="4:56" ht="13.2" x14ac:dyDescent="0.25">
      <c r="D50" s="36" t="s">
        <v>50</v>
      </c>
      <c r="E50" s="57">
        <f>(COUNTIF(E$5:E$44,"&gt;=60"))/$C$45*100</f>
        <v>0</v>
      </c>
      <c r="F50" s="57">
        <f t="shared" ref="F50" si="12">(COUNTIF(F$5:F$44,"&gt;=60"))/$C$45</f>
        <v>0</v>
      </c>
      <c r="H50" s="36" t="s">
        <v>50</v>
      </c>
      <c r="I50" s="57">
        <f t="shared" ref="I50:K50" si="13">ROUNDUP((COUNTIF(I$5:I$44,"&gt;"&amp;I4*0.59)/$C$45*100),0)</f>
        <v>0</v>
      </c>
      <c r="J50" s="57">
        <f t="shared" si="13"/>
        <v>0</v>
      </c>
      <c r="K50" s="57">
        <f t="shared" si="13"/>
        <v>0</v>
      </c>
      <c r="L50" s="57">
        <f t="shared" ref="L50:AG50" si="14">ROUNDUP((COUNTIF(L$5:L$44,"&gt;"&amp;L4*0.59)/$C$45*100),0)</f>
        <v>0</v>
      </c>
      <c r="M50" s="57">
        <f t="shared" si="14"/>
        <v>0</v>
      </c>
      <c r="N50" s="57">
        <f t="shared" si="14"/>
        <v>0</v>
      </c>
      <c r="O50" s="57">
        <f t="shared" si="14"/>
        <v>0</v>
      </c>
      <c r="P50" s="57">
        <f t="shared" si="14"/>
        <v>0</v>
      </c>
      <c r="Q50" s="57">
        <f t="shared" si="14"/>
        <v>0</v>
      </c>
      <c r="R50" s="57">
        <f t="shared" si="14"/>
        <v>0</v>
      </c>
      <c r="S50" s="57">
        <f t="shared" si="14"/>
        <v>0</v>
      </c>
      <c r="T50" s="57">
        <f t="shared" si="14"/>
        <v>0</v>
      </c>
      <c r="U50" s="57">
        <f t="shared" si="14"/>
        <v>0</v>
      </c>
      <c r="V50" s="57">
        <f t="shared" si="14"/>
        <v>0</v>
      </c>
      <c r="W50" s="57">
        <f t="shared" si="14"/>
        <v>0</v>
      </c>
      <c r="X50" s="57">
        <f t="shared" si="14"/>
        <v>0</v>
      </c>
      <c r="Y50" s="57">
        <f t="shared" si="14"/>
        <v>0</v>
      </c>
      <c r="Z50" s="57">
        <f t="shared" si="14"/>
        <v>0</v>
      </c>
      <c r="AA50" s="57">
        <f t="shared" si="14"/>
        <v>0</v>
      </c>
      <c r="AB50" s="57">
        <f t="shared" si="14"/>
        <v>0</v>
      </c>
      <c r="AC50" s="57">
        <f t="shared" si="14"/>
        <v>0</v>
      </c>
      <c r="AD50" s="57">
        <f t="shared" si="14"/>
        <v>0</v>
      </c>
      <c r="AE50" s="57">
        <f t="shared" si="14"/>
        <v>0</v>
      </c>
      <c r="AF50" s="57">
        <f t="shared" si="14"/>
        <v>0</v>
      </c>
      <c r="AG50" s="57">
        <f t="shared" si="14"/>
        <v>0</v>
      </c>
      <c r="AH50" s="5"/>
      <c r="AJ50" s="58">
        <v>50</v>
      </c>
      <c r="AK50" s="59">
        <v>0</v>
      </c>
      <c r="AL50" s="59" t="s">
        <v>51</v>
      </c>
      <c r="AM50" s="59" t="s">
        <v>51</v>
      </c>
      <c r="AN50" s="59" t="s">
        <v>51</v>
      </c>
      <c r="AO50" s="59" t="s">
        <v>51</v>
      </c>
      <c r="AP50" s="59" t="s">
        <v>51</v>
      </c>
      <c r="AQ50" s="59" t="s">
        <v>51</v>
      </c>
      <c r="AR50" s="59" t="s">
        <v>51</v>
      </c>
      <c r="AS50" s="59" t="s">
        <v>51</v>
      </c>
      <c r="AT50" s="59" t="s">
        <v>51</v>
      </c>
      <c r="AU50" s="59" t="s">
        <v>51</v>
      </c>
      <c r="AV50" s="59" t="s">
        <v>51</v>
      </c>
      <c r="AW50" s="59" t="s">
        <v>51</v>
      </c>
      <c r="AX50" s="60" t="s">
        <v>51</v>
      </c>
      <c r="AY50" s="5"/>
      <c r="AZ50" s="5"/>
      <c r="BA50" s="5"/>
      <c r="BB50" s="5"/>
      <c r="BC50" s="5"/>
      <c r="BD50" s="5"/>
    </row>
    <row r="51" spans="4:56" ht="13.2" x14ac:dyDescent="0.25">
      <c r="D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4:56" ht="13.2" x14ac:dyDescent="0.25">
      <c r="D52" s="5"/>
      <c r="H52" s="6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4:56" ht="13.2" x14ac:dyDescent="0.25">
      <c r="D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4:56" ht="13.2" x14ac:dyDescent="0.25">
      <c r="D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4:56" ht="13.2" x14ac:dyDescent="0.25">
      <c r="D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4:56" ht="13.2" x14ac:dyDescent="0.25">
      <c r="D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4:56" ht="13.2" x14ac:dyDescent="0.25">
      <c r="D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4:56" ht="13.2" x14ac:dyDescent="0.25">
      <c r="D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4:56" ht="13.2" x14ac:dyDescent="0.25">
      <c r="D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4:56" ht="13.2" x14ac:dyDescent="0.25">
      <c r="D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4:56" ht="13.2" x14ac:dyDescent="0.25">
      <c r="D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4:56" ht="13.2" x14ac:dyDescent="0.25">
      <c r="D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4:56" ht="13.2" x14ac:dyDescent="0.25">
      <c r="D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4:56" ht="13.2" x14ac:dyDescent="0.25">
      <c r="D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4:56" ht="13.2" x14ac:dyDescent="0.25">
      <c r="D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4:56" ht="13.2" x14ac:dyDescent="0.25">
      <c r="D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4:56" ht="13.2" x14ac:dyDescent="0.25">
      <c r="D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4:56" ht="13.2" x14ac:dyDescent="0.25">
      <c r="D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4:56" ht="13.2" x14ac:dyDescent="0.25">
      <c r="D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4:56" ht="13.2" x14ac:dyDescent="0.25">
      <c r="D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4:56" ht="13.2" x14ac:dyDescent="0.25">
      <c r="D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4:56" ht="13.2" x14ac:dyDescent="0.25">
      <c r="D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4:56" ht="13.2" x14ac:dyDescent="0.25">
      <c r="D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4:56" ht="13.2" x14ac:dyDescent="0.25">
      <c r="D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4:56" ht="13.2" x14ac:dyDescent="0.25">
      <c r="D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4:56" ht="13.2" x14ac:dyDescent="0.25">
      <c r="D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4:56" ht="13.2" x14ac:dyDescent="0.25">
      <c r="D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4:56" ht="13.2" x14ac:dyDescent="0.25">
      <c r="D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4:56" ht="13.2" x14ac:dyDescent="0.25">
      <c r="D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4:56" ht="13.2" x14ac:dyDescent="0.25">
      <c r="D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4:56" ht="13.2" x14ac:dyDescent="0.25">
      <c r="D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4:56" ht="13.2" x14ac:dyDescent="0.25">
      <c r="D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4:56" ht="13.2" x14ac:dyDescent="0.25">
      <c r="D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4:56" ht="13.2" x14ac:dyDescent="0.25">
      <c r="D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4:56" ht="13.2" x14ac:dyDescent="0.25">
      <c r="D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4:56" ht="13.2" x14ac:dyDescent="0.25">
      <c r="D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4:56" ht="13.2" x14ac:dyDescent="0.25">
      <c r="D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4:56" ht="13.2" x14ac:dyDescent="0.25">
      <c r="D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4:56" ht="13.2" x14ac:dyDescent="0.25">
      <c r="D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4:56" ht="13.2" x14ac:dyDescent="0.25">
      <c r="D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4:56" ht="13.2" x14ac:dyDescent="0.25">
      <c r="D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4:56" ht="13.2" x14ac:dyDescent="0.25">
      <c r="D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4:56" ht="13.2" x14ac:dyDescent="0.25">
      <c r="D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4:56" ht="13.2" x14ac:dyDescent="0.25">
      <c r="D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4:56" ht="13.2" x14ac:dyDescent="0.25">
      <c r="D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4:56" ht="13.2" x14ac:dyDescent="0.25">
      <c r="D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4:56" ht="13.2" x14ac:dyDescent="0.25">
      <c r="D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4:56" ht="13.2" x14ac:dyDescent="0.25">
      <c r="D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4:56" ht="13.2" x14ac:dyDescent="0.25">
      <c r="D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4:56" ht="13.2" x14ac:dyDescent="0.25">
      <c r="D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4:56" ht="13.2" x14ac:dyDescent="0.25">
      <c r="D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4:56" ht="13.2" x14ac:dyDescent="0.25">
      <c r="D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4:56" ht="13.2" x14ac:dyDescent="0.25">
      <c r="D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4:56" ht="13.2" x14ac:dyDescent="0.25">
      <c r="D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4:56" ht="13.2" x14ac:dyDescent="0.25">
      <c r="D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4:56" ht="13.2" x14ac:dyDescent="0.25">
      <c r="D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4:56" ht="13.2" x14ac:dyDescent="0.25">
      <c r="D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4:56" ht="13.2" x14ac:dyDescent="0.25">
      <c r="D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4:56" ht="13.2" x14ac:dyDescent="0.25">
      <c r="D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4:56" ht="13.2" x14ac:dyDescent="0.25">
      <c r="D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4:56" ht="13.2" x14ac:dyDescent="0.25">
      <c r="D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4:56" ht="13.2" x14ac:dyDescent="0.25">
      <c r="D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4:56" ht="13.2" x14ac:dyDescent="0.25">
      <c r="D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4:56" ht="13.2" x14ac:dyDescent="0.25">
      <c r="D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4:56" ht="13.2" x14ac:dyDescent="0.25">
      <c r="D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4:56" ht="13.2" x14ac:dyDescent="0.25">
      <c r="D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4:56" ht="13.2" x14ac:dyDescent="0.25">
      <c r="D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4:56" ht="13.2" x14ac:dyDescent="0.25">
      <c r="D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4:56" ht="13.2" x14ac:dyDescent="0.25">
      <c r="D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4:56" ht="13.2" x14ac:dyDescent="0.25">
      <c r="D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4:56" ht="13.2" x14ac:dyDescent="0.25">
      <c r="D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4:56" ht="13.2" x14ac:dyDescent="0.25">
      <c r="D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4:56" ht="13.2" x14ac:dyDescent="0.25">
      <c r="D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4:56" ht="13.2" x14ac:dyDescent="0.25">
      <c r="D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4:56" ht="13.2" x14ac:dyDescent="0.25">
      <c r="D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4:56" ht="13.2" x14ac:dyDescent="0.25">
      <c r="D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4:56" ht="13.2" x14ac:dyDescent="0.25">
      <c r="D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4:56" ht="13.2" x14ac:dyDescent="0.25">
      <c r="D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4:56" ht="13.2" x14ac:dyDescent="0.25">
      <c r="D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4:56" ht="13.2" x14ac:dyDescent="0.25">
      <c r="D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4:56" ht="13.2" x14ac:dyDescent="0.25">
      <c r="D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4:56" ht="13.2" x14ac:dyDescent="0.25">
      <c r="D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4:56" ht="13.2" x14ac:dyDescent="0.25">
      <c r="D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4:56" ht="13.2" x14ac:dyDescent="0.25">
      <c r="D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4:56" ht="13.2" x14ac:dyDescent="0.25">
      <c r="D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4:56" ht="13.2" x14ac:dyDescent="0.25">
      <c r="D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4:56" ht="13.2" x14ac:dyDescent="0.25">
      <c r="D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4:56" ht="13.2" x14ac:dyDescent="0.25">
      <c r="D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4:56" ht="13.2" x14ac:dyDescent="0.25">
      <c r="D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4:56" ht="13.2" x14ac:dyDescent="0.25">
      <c r="D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4:56" ht="13.2" x14ac:dyDescent="0.25">
      <c r="D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4:56" ht="13.2" x14ac:dyDescent="0.25">
      <c r="D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4:56" ht="13.2" x14ac:dyDescent="0.25">
      <c r="D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4:56" ht="13.2" x14ac:dyDescent="0.25">
      <c r="D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4:56" ht="13.2" x14ac:dyDescent="0.25">
      <c r="D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4:56" ht="13.2" x14ac:dyDescent="0.25">
      <c r="D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4:56" ht="13.2" x14ac:dyDescent="0.25">
      <c r="D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4:56" ht="13.2" x14ac:dyDescent="0.25">
      <c r="D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4:56" ht="13.2" x14ac:dyDescent="0.25">
      <c r="D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4:56" ht="13.2" x14ac:dyDescent="0.25">
      <c r="D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4:56" ht="13.2" x14ac:dyDescent="0.25">
      <c r="D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4:56" ht="13.2" x14ac:dyDescent="0.25">
      <c r="D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4:56" ht="13.2" x14ac:dyDescent="0.25">
      <c r="D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4:56" ht="13.2" x14ac:dyDescent="0.25">
      <c r="D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4:56" ht="13.2" x14ac:dyDescent="0.25">
      <c r="D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4:56" ht="13.2" x14ac:dyDescent="0.25">
      <c r="D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4:56" ht="13.2" x14ac:dyDescent="0.25">
      <c r="D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4:56" ht="13.2" x14ac:dyDescent="0.25">
      <c r="D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4:56" ht="13.2" x14ac:dyDescent="0.25">
      <c r="D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4:56" ht="13.2" x14ac:dyDescent="0.25">
      <c r="D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4:56" ht="13.2" x14ac:dyDescent="0.25">
      <c r="D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4:56" ht="13.2" x14ac:dyDescent="0.25">
      <c r="D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4:56" ht="13.2" x14ac:dyDescent="0.25">
      <c r="D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4:56" ht="13.2" x14ac:dyDescent="0.25">
      <c r="D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4:56" ht="13.2" x14ac:dyDescent="0.25">
      <c r="D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4:56" ht="13.2" x14ac:dyDescent="0.25">
      <c r="D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4:56" ht="13.2" x14ac:dyDescent="0.25">
      <c r="D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4:56" ht="13.2" x14ac:dyDescent="0.25">
      <c r="D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4:56" ht="13.2" x14ac:dyDescent="0.25">
      <c r="D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4:56" ht="13.2" x14ac:dyDescent="0.25">
      <c r="D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4:56" ht="13.2" x14ac:dyDescent="0.25">
      <c r="D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4:56" ht="13.2" x14ac:dyDescent="0.25">
      <c r="D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4:56" ht="13.2" x14ac:dyDescent="0.25">
      <c r="D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4:56" ht="13.2" x14ac:dyDescent="0.25">
      <c r="D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4:56" ht="13.2" x14ac:dyDescent="0.25">
      <c r="D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4:56" ht="13.2" x14ac:dyDescent="0.25">
      <c r="D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4:56" ht="13.2" x14ac:dyDescent="0.25">
      <c r="D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4:56" ht="13.2" x14ac:dyDescent="0.25">
      <c r="D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4:56" ht="13.2" x14ac:dyDescent="0.25">
      <c r="D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4:56" ht="13.2" x14ac:dyDescent="0.25">
      <c r="D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4:56" ht="13.2" x14ac:dyDescent="0.25">
      <c r="D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4:56" ht="13.2" x14ac:dyDescent="0.25">
      <c r="D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4:56" ht="13.2" x14ac:dyDescent="0.25">
      <c r="D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4:56" ht="13.2" x14ac:dyDescent="0.25">
      <c r="D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4:56" ht="13.2" x14ac:dyDescent="0.25">
      <c r="D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4:56" ht="13.2" x14ac:dyDescent="0.25">
      <c r="D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4:56" ht="13.2" x14ac:dyDescent="0.25">
      <c r="D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4:56" ht="13.2" x14ac:dyDescent="0.25">
      <c r="D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4:56" ht="13.2" x14ac:dyDescent="0.25">
      <c r="D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4:56" ht="13.2" x14ac:dyDescent="0.25">
      <c r="D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4:56" ht="13.2" x14ac:dyDescent="0.25">
      <c r="D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4:56" ht="13.2" x14ac:dyDescent="0.25">
      <c r="D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4:56" ht="13.2" x14ac:dyDescent="0.25">
      <c r="D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4:56" ht="13.2" x14ac:dyDescent="0.25">
      <c r="D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4:56" ht="13.2" x14ac:dyDescent="0.25">
      <c r="D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4:56" ht="13.2" x14ac:dyDescent="0.25">
      <c r="D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4:56" ht="13.2" x14ac:dyDescent="0.25">
      <c r="D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4:56" ht="13.2" x14ac:dyDescent="0.25">
      <c r="D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4:56" ht="13.2" x14ac:dyDescent="0.25">
      <c r="D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4:56" ht="13.2" x14ac:dyDescent="0.25">
      <c r="D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4:56" ht="13.2" x14ac:dyDescent="0.25">
      <c r="D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4:56" ht="13.2" x14ac:dyDescent="0.25">
      <c r="D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4:56" ht="13.2" x14ac:dyDescent="0.25">
      <c r="D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4:56" ht="13.2" x14ac:dyDescent="0.25">
      <c r="D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4:56" ht="13.2" x14ac:dyDescent="0.25">
      <c r="D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4:56" ht="13.2" x14ac:dyDescent="0.25">
      <c r="D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4:56" ht="13.2" x14ac:dyDescent="0.25">
      <c r="D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4:56" ht="13.2" x14ac:dyDescent="0.25">
      <c r="D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4:56" ht="13.2" x14ac:dyDescent="0.25">
      <c r="D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4:56" ht="13.2" x14ac:dyDescent="0.25">
      <c r="D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4:56" ht="13.2" x14ac:dyDescent="0.25">
      <c r="D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4:56" ht="13.2" x14ac:dyDescent="0.25">
      <c r="D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4:56" ht="13.2" x14ac:dyDescent="0.25">
      <c r="D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4:56" ht="13.2" x14ac:dyDescent="0.25">
      <c r="D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4:56" ht="13.2" x14ac:dyDescent="0.25">
      <c r="D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4:56" ht="13.2" x14ac:dyDescent="0.25">
      <c r="D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4:56" ht="13.2" x14ac:dyDescent="0.25">
      <c r="D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4:56" ht="13.2" x14ac:dyDescent="0.25">
      <c r="D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4:56" ht="13.2" x14ac:dyDescent="0.25">
      <c r="D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4:56" ht="13.2" x14ac:dyDescent="0.25">
      <c r="D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4:56" ht="13.2" x14ac:dyDescent="0.25">
      <c r="D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4:56" ht="13.2" x14ac:dyDescent="0.25">
      <c r="D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4:56" ht="13.2" x14ac:dyDescent="0.25">
      <c r="D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4:56" ht="13.2" x14ac:dyDescent="0.25">
      <c r="D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4:56" ht="13.2" x14ac:dyDescent="0.25">
      <c r="D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4:56" ht="13.2" x14ac:dyDescent="0.25">
      <c r="D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4:56" ht="13.2" x14ac:dyDescent="0.25">
      <c r="D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4:56" ht="13.2" x14ac:dyDescent="0.25">
      <c r="D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4:56" ht="13.2" x14ac:dyDescent="0.25">
      <c r="D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4:56" ht="13.2" x14ac:dyDescent="0.25">
      <c r="D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4:56" ht="13.2" x14ac:dyDescent="0.25">
      <c r="D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4:56" ht="13.2" x14ac:dyDescent="0.25">
      <c r="D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4:56" ht="13.2" x14ac:dyDescent="0.25">
      <c r="D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4:56" ht="13.2" x14ac:dyDescent="0.25">
      <c r="D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4:56" ht="13.2" x14ac:dyDescent="0.25">
      <c r="D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4:56" ht="13.2" x14ac:dyDescent="0.25">
      <c r="D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4:56" ht="13.2" x14ac:dyDescent="0.25">
      <c r="D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4:56" ht="13.2" x14ac:dyDescent="0.25">
      <c r="D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4:56" ht="13.2" x14ac:dyDescent="0.25">
      <c r="D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4:56" ht="13.2" x14ac:dyDescent="0.25">
      <c r="D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4:56" ht="13.2" x14ac:dyDescent="0.25">
      <c r="D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4:56" ht="13.2" x14ac:dyDescent="0.25">
      <c r="D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4:56" ht="13.2" x14ac:dyDescent="0.25">
      <c r="D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4:56" ht="13.2" x14ac:dyDescent="0.25">
      <c r="D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4:56" ht="13.2" x14ac:dyDescent="0.25">
      <c r="D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4:56" ht="13.2" x14ac:dyDescent="0.25">
      <c r="D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4:56" ht="13.2" x14ac:dyDescent="0.25">
      <c r="D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4:56" ht="13.2" x14ac:dyDescent="0.25">
      <c r="D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4:56" ht="13.2" x14ac:dyDescent="0.25">
      <c r="D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4:56" ht="13.2" x14ac:dyDescent="0.25">
      <c r="D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4:56" ht="13.2" x14ac:dyDescent="0.25">
      <c r="D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4:56" ht="13.2" x14ac:dyDescent="0.25">
      <c r="D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4:56" ht="13.2" x14ac:dyDescent="0.25">
      <c r="D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4:56" ht="13.2" x14ac:dyDescent="0.25">
      <c r="D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4:56" ht="13.2" x14ac:dyDescent="0.25">
      <c r="D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4:56" ht="13.2" x14ac:dyDescent="0.25">
      <c r="D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4:56" ht="13.2" x14ac:dyDescent="0.25">
      <c r="D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4:56" ht="13.2" x14ac:dyDescent="0.25">
      <c r="D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4:56" ht="13.2" x14ac:dyDescent="0.25">
      <c r="D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4:56" ht="13.2" x14ac:dyDescent="0.25">
      <c r="D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4:56" ht="13.2" x14ac:dyDescent="0.25">
      <c r="D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4:56" ht="13.2" x14ac:dyDescent="0.25">
      <c r="D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4:56" ht="13.2" x14ac:dyDescent="0.25">
      <c r="D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4:56" ht="13.2" x14ac:dyDescent="0.25">
      <c r="D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4:56" ht="13.2" x14ac:dyDescent="0.25">
      <c r="D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4:56" ht="13.2" x14ac:dyDescent="0.25">
      <c r="D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4:56" ht="13.2" x14ac:dyDescent="0.25">
      <c r="D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4:56" ht="13.2" x14ac:dyDescent="0.25">
      <c r="D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4:56" ht="13.2" x14ac:dyDescent="0.25">
      <c r="D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4:56" ht="13.2" x14ac:dyDescent="0.25">
      <c r="D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4:56" ht="13.2" x14ac:dyDescent="0.25">
      <c r="D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4:56" ht="13.2" x14ac:dyDescent="0.25">
      <c r="D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4:56" ht="13.2" x14ac:dyDescent="0.25">
      <c r="D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4:56" ht="13.2" x14ac:dyDescent="0.25">
      <c r="D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4:56" ht="13.2" x14ac:dyDescent="0.25">
      <c r="D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4:56" ht="13.2" x14ac:dyDescent="0.25">
      <c r="D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4:56" ht="13.2" x14ac:dyDescent="0.25">
      <c r="D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4:56" ht="13.2" x14ac:dyDescent="0.25">
      <c r="D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4:56" ht="13.2" x14ac:dyDescent="0.25">
      <c r="D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4:56" ht="13.2" x14ac:dyDescent="0.25">
      <c r="D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  <row r="281" spans="4:56" ht="13.2" x14ac:dyDescent="0.25">
      <c r="D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</row>
    <row r="282" spans="4:56" ht="13.2" x14ac:dyDescent="0.25">
      <c r="D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</row>
    <row r="283" spans="4:56" ht="13.2" x14ac:dyDescent="0.25">
      <c r="D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</row>
    <row r="284" spans="4:56" ht="13.2" x14ac:dyDescent="0.25">
      <c r="D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</row>
    <row r="285" spans="4:56" ht="13.2" x14ac:dyDescent="0.25">
      <c r="D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</row>
    <row r="286" spans="4:56" ht="13.2" x14ac:dyDescent="0.25">
      <c r="D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</row>
    <row r="287" spans="4:56" ht="13.2" x14ac:dyDescent="0.25">
      <c r="D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</row>
    <row r="288" spans="4:56" ht="13.2" x14ac:dyDescent="0.25">
      <c r="D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</row>
    <row r="289" spans="4:56" ht="13.2" x14ac:dyDescent="0.25">
      <c r="D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</row>
    <row r="290" spans="4:56" ht="13.2" x14ac:dyDescent="0.25">
      <c r="D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</row>
    <row r="291" spans="4:56" ht="13.2" x14ac:dyDescent="0.25">
      <c r="D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</row>
    <row r="292" spans="4:56" ht="13.2" x14ac:dyDescent="0.25">
      <c r="D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</row>
    <row r="293" spans="4:56" ht="13.2" x14ac:dyDescent="0.25">
      <c r="D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</row>
    <row r="294" spans="4:56" ht="13.2" x14ac:dyDescent="0.25">
      <c r="D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</row>
    <row r="295" spans="4:56" ht="13.2" x14ac:dyDescent="0.25">
      <c r="D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</row>
    <row r="296" spans="4:56" ht="13.2" x14ac:dyDescent="0.25">
      <c r="D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</row>
    <row r="297" spans="4:56" ht="13.2" x14ac:dyDescent="0.25">
      <c r="D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</row>
    <row r="298" spans="4:56" ht="13.2" x14ac:dyDescent="0.25">
      <c r="D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</row>
    <row r="299" spans="4:56" ht="13.2" x14ac:dyDescent="0.25">
      <c r="D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</row>
    <row r="300" spans="4:56" ht="13.2" x14ac:dyDescent="0.25">
      <c r="D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</row>
    <row r="301" spans="4:56" ht="13.2" x14ac:dyDescent="0.25">
      <c r="D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</row>
    <row r="302" spans="4:56" ht="13.2" x14ac:dyDescent="0.25">
      <c r="D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</row>
    <row r="303" spans="4:56" ht="13.2" x14ac:dyDescent="0.25">
      <c r="D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</row>
    <row r="304" spans="4:56" ht="13.2" x14ac:dyDescent="0.25">
      <c r="D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</row>
    <row r="305" spans="4:56" ht="13.2" x14ac:dyDescent="0.25">
      <c r="D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</row>
    <row r="306" spans="4:56" ht="13.2" x14ac:dyDescent="0.25">
      <c r="D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</row>
    <row r="307" spans="4:56" ht="13.2" x14ac:dyDescent="0.25">
      <c r="D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</row>
    <row r="308" spans="4:56" ht="13.2" x14ac:dyDescent="0.25">
      <c r="D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</row>
    <row r="309" spans="4:56" ht="13.2" x14ac:dyDescent="0.25">
      <c r="D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</row>
    <row r="310" spans="4:56" ht="13.2" x14ac:dyDescent="0.25">
      <c r="D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</row>
    <row r="311" spans="4:56" ht="13.2" x14ac:dyDescent="0.25">
      <c r="D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</row>
    <row r="312" spans="4:56" ht="13.2" x14ac:dyDescent="0.25">
      <c r="D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</row>
    <row r="313" spans="4:56" ht="13.2" x14ac:dyDescent="0.25">
      <c r="D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</row>
    <row r="314" spans="4:56" ht="13.2" x14ac:dyDescent="0.25">
      <c r="D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</row>
    <row r="315" spans="4:56" ht="13.2" x14ac:dyDescent="0.25">
      <c r="D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</row>
    <row r="316" spans="4:56" ht="13.2" x14ac:dyDescent="0.25">
      <c r="D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</row>
    <row r="317" spans="4:56" ht="13.2" x14ac:dyDescent="0.25">
      <c r="D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</row>
    <row r="318" spans="4:56" ht="13.2" x14ac:dyDescent="0.25">
      <c r="D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</row>
    <row r="319" spans="4:56" ht="13.2" x14ac:dyDescent="0.25">
      <c r="D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</row>
    <row r="320" spans="4:56" ht="13.2" x14ac:dyDescent="0.25">
      <c r="D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</row>
    <row r="321" spans="4:56" ht="13.2" x14ac:dyDescent="0.25">
      <c r="D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</row>
    <row r="322" spans="4:56" ht="13.2" x14ac:dyDescent="0.25">
      <c r="D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</row>
    <row r="323" spans="4:56" ht="13.2" x14ac:dyDescent="0.25">
      <c r="D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</row>
    <row r="324" spans="4:56" ht="13.2" x14ac:dyDescent="0.25">
      <c r="D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</row>
    <row r="325" spans="4:56" ht="13.2" x14ac:dyDescent="0.25">
      <c r="D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</row>
    <row r="326" spans="4:56" ht="13.2" x14ac:dyDescent="0.25">
      <c r="D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</row>
    <row r="327" spans="4:56" ht="13.2" x14ac:dyDescent="0.25">
      <c r="D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</row>
    <row r="328" spans="4:56" ht="13.2" x14ac:dyDescent="0.25">
      <c r="D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</row>
    <row r="329" spans="4:56" ht="13.2" x14ac:dyDescent="0.25">
      <c r="D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</row>
    <row r="330" spans="4:56" ht="13.2" x14ac:dyDescent="0.25">
      <c r="D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</row>
    <row r="331" spans="4:56" ht="13.2" x14ac:dyDescent="0.25">
      <c r="D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</row>
    <row r="332" spans="4:56" ht="13.2" x14ac:dyDescent="0.25">
      <c r="D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</row>
    <row r="333" spans="4:56" ht="13.2" x14ac:dyDescent="0.25">
      <c r="D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</row>
    <row r="334" spans="4:56" ht="13.2" x14ac:dyDescent="0.25">
      <c r="D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</row>
    <row r="335" spans="4:56" ht="13.2" x14ac:dyDescent="0.25">
      <c r="D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</row>
    <row r="336" spans="4:56" ht="13.2" x14ac:dyDescent="0.25">
      <c r="D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</row>
    <row r="337" spans="4:56" ht="13.2" x14ac:dyDescent="0.25">
      <c r="D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</row>
    <row r="338" spans="4:56" ht="13.2" x14ac:dyDescent="0.25">
      <c r="D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</row>
    <row r="339" spans="4:56" ht="13.2" x14ac:dyDescent="0.25">
      <c r="D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</row>
    <row r="340" spans="4:56" ht="13.2" x14ac:dyDescent="0.25">
      <c r="D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</row>
    <row r="341" spans="4:56" ht="13.2" x14ac:dyDescent="0.25">
      <c r="D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</row>
    <row r="342" spans="4:56" ht="13.2" x14ac:dyDescent="0.25">
      <c r="D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</row>
    <row r="343" spans="4:56" ht="13.2" x14ac:dyDescent="0.25">
      <c r="D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</row>
    <row r="344" spans="4:56" ht="13.2" x14ac:dyDescent="0.25">
      <c r="D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</row>
    <row r="345" spans="4:56" ht="13.2" x14ac:dyDescent="0.25">
      <c r="D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</row>
    <row r="346" spans="4:56" ht="13.2" x14ac:dyDescent="0.25">
      <c r="D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</row>
    <row r="347" spans="4:56" ht="13.2" x14ac:dyDescent="0.25">
      <c r="D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</row>
    <row r="348" spans="4:56" ht="13.2" x14ac:dyDescent="0.25">
      <c r="D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</row>
    <row r="349" spans="4:56" ht="13.2" x14ac:dyDescent="0.25">
      <c r="D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</row>
    <row r="350" spans="4:56" ht="13.2" x14ac:dyDescent="0.25">
      <c r="D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</row>
    <row r="351" spans="4:56" ht="13.2" x14ac:dyDescent="0.25">
      <c r="D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</row>
    <row r="352" spans="4:56" ht="13.2" x14ac:dyDescent="0.25">
      <c r="D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</row>
    <row r="353" spans="4:56" ht="13.2" x14ac:dyDescent="0.25">
      <c r="D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</row>
    <row r="354" spans="4:56" ht="13.2" x14ac:dyDescent="0.25">
      <c r="D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</row>
    <row r="355" spans="4:56" ht="13.2" x14ac:dyDescent="0.25">
      <c r="D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</row>
    <row r="356" spans="4:56" ht="13.2" x14ac:dyDescent="0.25">
      <c r="D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</row>
    <row r="357" spans="4:56" ht="13.2" x14ac:dyDescent="0.25">
      <c r="D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</row>
    <row r="358" spans="4:56" ht="13.2" x14ac:dyDescent="0.25">
      <c r="D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</row>
    <row r="359" spans="4:56" ht="13.2" x14ac:dyDescent="0.25">
      <c r="D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</row>
    <row r="360" spans="4:56" ht="13.2" x14ac:dyDescent="0.25">
      <c r="D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</row>
    <row r="361" spans="4:56" ht="13.2" x14ac:dyDescent="0.25">
      <c r="D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</row>
    <row r="362" spans="4:56" ht="13.2" x14ac:dyDescent="0.25">
      <c r="D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</row>
    <row r="363" spans="4:56" ht="13.2" x14ac:dyDescent="0.25">
      <c r="D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</row>
    <row r="364" spans="4:56" ht="13.2" x14ac:dyDescent="0.25">
      <c r="D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</row>
    <row r="365" spans="4:56" ht="13.2" x14ac:dyDescent="0.25">
      <c r="D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</row>
    <row r="366" spans="4:56" ht="13.2" x14ac:dyDescent="0.25">
      <c r="D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</row>
    <row r="367" spans="4:56" ht="13.2" x14ac:dyDescent="0.25">
      <c r="D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</row>
    <row r="368" spans="4:56" ht="13.2" x14ac:dyDescent="0.25">
      <c r="D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</row>
    <row r="369" spans="4:56" ht="13.2" x14ac:dyDescent="0.25">
      <c r="D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</row>
    <row r="370" spans="4:56" ht="13.2" x14ac:dyDescent="0.25">
      <c r="D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</row>
    <row r="371" spans="4:56" ht="13.2" x14ac:dyDescent="0.25">
      <c r="D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</row>
    <row r="372" spans="4:56" ht="13.2" x14ac:dyDescent="0.25">
      <c r="D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</row>
    <row r="373" spans="4:56" ht="13.2" x14ac:dyDescent="0.25">
      <c r="D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</row>
    <row r="374" spans="4:56" ht="13.2" x14ac:dyDescent="0.25">
      <c r="D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</row>
    <row r="375" spans="4:56" ht="13.2" x14ac:dyDescent="0.25">
      <c r="D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</row>
    <row r="376" spans="4:56" ht="13.2" x14ac:dyDescent="0.25">
      <c r="D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</row>
    <row r="377" spans="4:56" ht="13.2" x14ac:dyDescent="0.25">
      <c r="D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</row>
    <row r="378" spans="4:56" ht="13.2" x14ac:dyDescent="0.25">
      <c r="D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</row>
    <row r="379" spans="4:56" ht="13.2" x14ac:dyDescent="0.25">
      <c r="D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</row>
    <row r="380" spans="4:56" ht="13.2" x14ac:dyDescent="0.25">
      <c r="D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</row>
    <row r="381" spans="4:56" ht="13.2" x14ac:dyDescent="0.25">
      <c r="D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</row>
    <row r="382" spans="4:56" ht="13.2" x14ac:dyDescent="0.25">
      <c r="D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</row>
    <row r="383" spans="4:56" ht="13.2" x14ac:dyDescent="0.25">
      <c r="D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</row>
    <row r="384" spans="4:56" ht="13.2" x14ac:dyDescent="0.25">
      <c r="D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</row>
    <row r="385" spans="4:56" ht="13.2" x14ac:dyDescent="0.25">
      <c r="D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</row>
    <row r="386" spans="4:56" ht="13.2" x14ac:dyDescent="0.25">
      <c r="D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</row>
    <row r="387" spans="4:56" ht="13.2" x14ac:dyDescent="0.25">
      <c r="D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</row>
    <row r="388" spans="4:56" ht="13.2" x14ac:dyDescent="0.25">
      <c r="D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</row>
    <row r="389" spans="4:56" ht="13.2" x14ac:dyDescent="0.25">
      <c r="D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</row>
    <row r="390" spans="4:56" ht="13.2" x14ac:dyDescent="0.25">
      <c r="D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</row>
    <row r="391" spans="4:56" ht="13.2" x14ac:dyDescent="0.25">
      <c r="D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</row>
    <row r="392" spans="4:56" ht="13.2" x14ac:dyDescent="0.25">
      <c r="D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</row>
    <row r="393" spans="4:56" ht="13.2" x14ac:dyDescent="0.25">
      <c r="D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</row>
    <row r="394" spans="4:56" ht="13.2" x14ac:dyDescent="0.25">
      <c r="D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</row>
    <row r="395" spans="4:56" ht="13.2" x14ac:dyDescent="0.25">
      <c r="D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</row>
    <row r="396" spans="4:56" ht="13.2" x14ac:dyDescent="0.25">
      <c r="D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</row>
    <row r="397" spans="4:56" ht="13.2" x14ac:dyDescent="0.25">
      <c r="D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</row>
    <row r="398" spans="4:56" ht="13.2" x14ac:dyDescent="0.25">
      <c r="D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</row>
    <row r="399" spans="4:56" ht="13.2" x14ac:dyDescent="0.25">
      <c r="D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</row>
    <row r="400" spans="4:56" ht="13.2" x14ac:dyDescent="0.25">
      <c r="D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</row>
    <row r="401" spans="4:56" ht="13.2" x14ac:dyDescent="0.25">
      <c r="D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</row>
    <row r="402" spans="4:56" ht="13.2" x14ac:dyDescent="0.25">
      <c r="D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</row>
    <row r="403" spans="4:56" ht="13.2" x14ac:dyDescent="0.25">
      <c r="D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</row>
    <row r="404" spans="4:56" ht="13.2" x14ac:dyDescent="0.25">
      <c r="D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</row>
    <row r="405" spans="4:56" ht="13.2" x14ac:dyDescent="0.25">
      <c r="D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</row>
    <row r="406" spans="4:56" ht="13.2" x14ac:dyDescent="0.25">
      <c r="D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</row>
    <row r="407" spans="4:56" ht="13.2" x14ac:dyDescent="0.25">
      <c r="D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</row>
    <row r="408" spans="4:56" ht="13.2" x14ac:dyDescent="0.25">
      <c r="D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</row>
    <row r="409" spans="4:56" ht="13.2" x14ac:dyDescent="0.25">
      <c r="D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</row>
    <row r="410" spans="4:56" ht="13.2" x14ac:dyDescent="0.25">
      <c r="D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</row>
    <row r="411" spans="4:56" ht="13.2" x14ac:dyDescent="0.25">
      <c r="D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</row>
    <row r="412" spans="4:56" ht="13.2" x14ac:dyDescent="0.25">
      <c r="D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</row>
    <row r="413" spans="4:56" ht="13.2" x14ac:dyDescent="0.25">
      <c r="D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</row>
    <row r="414" spans="4:56" ht="13.2" x14ac:dyDescent="0.25">
      <c r="D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</row>
    <row r="415" spans="4:56" ht="13.2" x14ac:dyDescent="0.25">
      <c r="D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</row>
    <row r="416" spans="4:56" ht="13.2" x14ac:dyDescent="0.25">
      <c r="D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</row>
    <row r="417" spans="4:56" ht="13.2" x14ac:dyDescent="0.25">
      <c r="D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</row>
    <row r="418" spans="4:56" ht="13.2" x14ac:dyDescent="0.25">
      <c r="D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</row>
    <row r="419" spans="4:56" ht="13.2" x14ac:dyDescent="0.25">
      <c r="D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</row>
    <row r="420" spans="4:56" ht="13.2" x14ac:dyDescent="0.25">
      <c r="D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</row>
    <row r="421" spans="4:56" ht="13.2" x14ac:dyDescent="0.25">
      <c r="D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</row>
    <row r="422" spans="4:56" ht="13.2" x14ac:dyDescent="0.25">
      <c r="D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</row>
    <row r="423" spans="4:56" ht="13.2" x14ac:dyDescent="0.25">
      <c r="D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</row>
    <row r="424" spans="4:56" ht="13.2" x14ac:dyDescent="0.25">
      <c r="D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</row>
    <row r="425" spans="4:56" ht="13.2" x14ac:dyDescent="0.25">
      <c r="D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</row>
    <row r="426" spans="4:56" ht="13.2" x14ac:dyDescent="0.25">
      <c r="D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</row>
    <row r="427" spans="4:56" ht="13.2" x14ac:dyDescent="0.25">
      <c r="D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</row>
    <row r="428" spans="4:56" ht="13.2" x14ac:dyDescent="0.25">
      <c r="D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</row>
    <row r="429" spans="4:56" ht="13.2" x14ac:dyDescent="0.25">
      <c r="D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</row>
    <row r="430" spans="4:56" ht="13.2" x14ac:dyDescent="0.25">
      <c r="D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</row>
    <row r="431" spans="4:56" ht="13.2" x14ac:dyDescent="0.25">
      <c r="D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</row>
    <row r="432" spans="4:56" ht="13.2" x14ac:dyDescent="0.25">
      <c r="D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</row>
    <row r="433" spans="4:56" ht="13.2" x14ac:dyDescent="0.25">
      <c r="D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</row>
    <row r="434" spans="4:56" ht="13.2" x14ac:dyDescent="0.25">
      <c r="D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</row>
    <row r="435" spans="4:56" ht="13.2" x14ac:dyDescent="0.25">
      <c r="D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</row>
    <row r="436" spans="4:56" ht="13.2" x14ac:dyDescent="0.25">
      <c r="D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</row>
    <row r="437" spans="4:56" ht="13.2" x14ac:dyDescent="0.25">
      <c r="D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</row>
    <row r="438" spans="4:56" ht="13.2" x14ac:dyDescent="0.25">
      <c r="D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</row>
    <row r="439" spans="4:56" ht="13.2" x14ac:dyDescent="0.25">
      <c r="D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</row>
    <row r="440" spans="4:56" ht="13.2" x14ac:dyDescent="0.25">
      <c r="D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</row>
    <row r="441" spans="4:56" ht="13.2" x14ac:dyDescent="0.25">
      <c r="D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</row>
    <row r="442" spans="4:56" ht="13.2" x14ac:dyDescent="0.25">
      <c r="D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</row>
    <row r="443" spans="4:56" ht="13.2" x14ac:dyDescent="0.25">
      <c r="D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</row>
    <row r="444" spans="4:56" ht="13.2" x14ac:dyDescent="0.25">
      <c r="D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</row>
    <row r="445" spans="4:56" ht="13.2" x14ac:dyDescent="0.25">
      <c r="D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</row>
    <row r="446" spans="4:56" ht="13.2" x14ac:dyDescent="0.25">
      <c r="D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</row>
    <row r="447" spans="4:56" ht="13.2" x14ac:dyDescent="0.25">
      <c r="D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</row>
    <row r="448" spans="4:56" ht="13.2" x14ac:dyDescent="0.25">
      <c r="D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</row>
    <row r="449" spans="4:56" ht="13.2" x14ac:dyDescent="0.25">
      <c r="D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</row>
    <row r="450" spans="4:56" ht="13.2" x14ac:dyDescent="0.25">
      <c r="D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</row>
    <row r="451" spans="4:56" ht="13.2" x14ac:dyDescent="0.25">
      <c r="D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</row>
    <row r="452" spans="4:56" ht="13.2" x14ac:dyDescent="0.25">
      <c r="D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</row>
    <row r="453" spans="4:56" ht="13.2" x14ac:dyDescent="0.25">
      <c r="D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</row>
    <row r="454" spans="4:56" ht="13.2" x14ac:dyDescent="0.25">
      <c r="D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</row>
    <row r="455" spans="4:56" ht="13.2" x14ac:dyDescent="0.25">
      <c r="D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</row>
    <row r="456" spans="4:56" ht="13.2" x14ac:dyDescent="0.25">
      <c r="D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</row>
    <row r="457" spans="4:56" ht="13.2" x14ac:dyDescent="0.25">
      <c r="D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</row>
    <row r="458" spans="4:56" ht="13.2" x14ac:dyDescent="0.25">
      <c r="D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</row>
    <row r="459" spans="4:56" ht="13.2" x14ac:dyDescent="0.25">
      <c r="D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</row>
    <row r="460" spans="4:56" ht="13.2" x14ac:dyDescent="0.25">
      <c r="D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</row>
    <row r="461" spans="4:56" ht="13.2" x14ac:dyDescent="0.25">
      <c r="D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</row>
    <row r="462" spans="4:56" ht="13.2" x14ac:dyDescent="0.25">
      <c r="D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</row>
    <row r="463" spans="4:56" ht="13.2" x14ac:dyDescent="0.25">
      <c r="D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</row>
    <row r="464" spans="4:56" ht="13.2" x14ac:dyDescent="0.25">
      <c r="D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</row>
    <row r="465" spans="4:56" ht="13.2" x14ac:dyDescent="0.25">
      <c r="D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</row>
    <row r="466" spans="4:56" ht="13.2" x14ac:dyDescent="0.25">
      <c r="D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</row>
    <row r="467" spans="4:56" ht="13.2" x14ac:dyDescent="0.25">
      <c r="D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</row>
    <row r="468" spans="4:56" ht="13.2" x14ac:dyDescent="0.25">
      <c r="D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</row>
    <row r="469" spans="4:56" ht="13.2" x14ac:dyDescent="0.25">
      <c r="D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</row>
    <row r="470" spans="4:56" ht="13.2" x14ac:dyDescent="0.25">
      <c r="D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</row>
    <row r="471" spans="4:56" ht="13.2" x14ac:dyDescent="0.25">
      <c r="D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</row>
    <row r="472" spans="4:56" ht="13.2" x14ac:dyDescent="0.25">
      <c r="D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</row>
    <row r="473" spans="4:56" ht="13.2" x14ac:dyDescent="0.25">
      <c r="D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</row>
    <row r="474" spans="4:56" ht="13.2" x14ac:dyDescent="0.25">
      <c r="D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</row>
    <row r="475" spans="4:56" ht="13.2" x14ac:dyDescent="0.25">
      <c r="D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</row>
    <row r="476" spans="4:56" ht="13.2" x14ac:dyDescent="0.25">
      <c r="D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</row>
    <row r="477" spans="4:56" ht="13.2" x14ac:dyDescent="0.25">
      <c r="D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</row>
    <row r="478" spans="4:56" ht="13.2" x14ac:dyDescent="0.25">
      <c r="D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</row>
    <row r="479" spans="4:56" ht="13.2" x14ac:dyDescent="0.25">
      <c r="D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</row>
    <row r="480" spans="4:56" ht="13.2" x14ac:dyDescent="0.25">
      <c r="D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</row>
    <row r="481" spans="4:56" ht="13.2" x14ac:dyDescent="0.25">
      <c r="D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</row>
    <row r="482" spans="4:56" ht="13.2" x14ac:dyDescent="0.25">
      <c r="D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</row>
    <row r="483" spans="4:56" ht="13.2" x14ac:dyDescent="0.25">
      <c r="D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</row>
    <row r="484" spans="4:56" ht="13.2" x14ac:dyDescent="0.25">
      <c r="D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</row>
    <row r="485" spans="4:56" ht="13.2" x14ac:dyDescent="0.25">
      <c r="D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</row>
    <row r="486" spans="4:56" ht="13.2" x14ac:dyDescent="0.25">
      <c r="D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</row>
    <row r="487" spans="4:56" ht="13.2" x14ac:dyDescent="0.25">
      <c r="D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</row>
    <row r="488" spans="4:56" ht="13.2" x14ac:dyDescent="0.25">
      <c r="D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</row>
    <row r="489" spans="4:56" ht="13.2" x14ac:dyDescent="0.25">
      <c r="D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</row>
    <row r="490" spans="4:56" ht="13.2" x14ac:dyDescent="0.25">
      <c r="D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</row>
    <row r="491" spans="4:56" ht="13.2" x14ac:dyDescent="0.25">
      <c r="D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</row>
    <row r="492" spans="4:56" ht="13.2" x14ac:dyDescent="0.25">
      <c r="D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</row>
    <row r="493" spans="4:56" ht="13.2" x14ac:dyDescent="0.25">
      <c r="D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</row>
    <row r="494" spans="4:56" ht="13.2" x14ac:dyDescent="0.25">
      <c r="D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</row>
    <row r="495" spans="4:56" ht="13.2" x14ac:dyDescent="0.25">
      <c r="D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</row>
    <row r="496" spans="4:56" ht="13.2" x14ac:dyDescent="0.25">
      <c r="D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</row>
    <row r="497" spans="4:56" ht="13.2" x14ac:dyDescent="0.25">
      <c r="D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</row>
    <row r="498" spans="4:56" ht="13.2" x14ac:dyDescent="0.25">
      <c r="D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</row>
    <row r="499" spans="4:56" ht="13.2" x14ac:dyDescent="0.25">
      <c r="D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</row>
    <row r="500" spans="4:56" ht="13.2" x14ac:dyDescent="0.25">
      <c r="D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</row>
    <row r="501" spans="4:56" ht="13.2" x14ac:dyDescent="0.25">
      <c r="D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</row>
    <row r="502" spans="4:56" ht="13.2" x14ac:dyDescent="0.25">
      <c r="D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</row>
    <row r="503" spans="4:56" ht="13.2" x14ac:dyDescent="0.25">
      <c r="D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</row>
    <row r="504" spans="4:56" ht="13.2" x14ac:dyDescent="0.25">
      <c r="D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</row>
    <row r="505" spans="4:56" ht="13.2" x14ac:dyDescent="0.25">
      <c r="D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</row>
    <row r="506" spans="4:56" ht="13.2" x14ac:dyDescent="0.25">
      <c r="D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</row>
    <row r="507" spans="4:56" ht="13.2" x14ac:dyDescent="0.25">
      <c r="D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</row>
    <row r="508" spans="4:56" ht="13.2" x14ac:dyDescent="0.25">
      <c r="D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</row>
    <row r="509" spans="4:56" ht="13.2" x14ac:dyDescent="0.25">
      <c r="D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</row>
    <row r="510" spans="4:56" ht="13.2" x14ac:dyDescent="0.25">
      <c r="D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</row>
    <row r="511" spans="4:56" ht="13.2" x14ac:dyDescent="0.25">
      <c r="D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</row>
    <row r="512" spans="4:56" ht="13.2" x14ac:dyDescent="0.25">
      <c r="D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</row>
    <row r="513" spans="4:56" ht="13.2" x14ac:dyDescent="0.25">
      <c r="D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</row>
    <row r="514" spans="4:56" ht="13.2" x14ac:dyDescent="0.25">
      <c r="D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</row>
    <row r="515" spans="4:56" ht="13.2" x14ac:dyDescent="0.25">
      <c r="D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</row>
    <row r="516" spans="4:56" ht="13.2" x14ac:dyDescent="0.25">
      <c r="D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</row>
    <row r="517" spans="4:56" ht="13.2" x14ac:dyDescent="0.25">
      <c r="D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</row>
    <row r="518" spans="4:56" ht="13.2" x14ac:dyDescent="0.25">
      <c r="D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</row>
    <row r="519" spans="4:56" ht="13.2" x14ac:dyDescent="0.25">
      <c r="D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</row>
    <row r="520" spans="4:56" ht="13.2" x14ac:dyDescent="0.25">
      <c r="D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</row>
    <row r="521" spans="4:56" ht="13.2" x14ac:dyDescent="0.25">
      <c r="D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</row>
    <row r="522" spans="4:56" ht="13.2" x14ac:dyDescent="0.25">
      <c r="D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</row>
    <row r="523" spans="4:56" ht="13.2" x14ac:dyDescent="0.25">
      <c r="D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</row>
    <row r="524" spans="4:56" ht="13.2" x14ac:dyDescent="0.25">
      <c r="D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</row>
    <row r="525" spans="4:56" ht="13.2" x14ac:dyDescent="0.25">
      <c r="D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</row>
    <row r="526" spans="4:56" ht="13.2" x14ac:dyDescent="0.25">
      <c r="D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</row>
    <row r="527" spans="4:56" ht="13.2" x14ac:dyDescent="0.25">
      <c r="D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</row>
    <row r="528" spans="4:56" ht="13.2" x14ac:dyDescent="0.25">
      <c r="D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</row>
    <row r="529" spans="4:56" ht="13.2" x14ac:dyDescent="0.25">
      <c r="D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</row>
    <row r="530" spans="4:56" ht="13.2" x14ac:dyDescent="0.25">
      <c r="D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</row>
    <row r="531" spans="4:56" ht="13.2" x14ac:dyDescent="0.25">
      <c r="D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</row>
    <row r="532" spans="4:56" ht="13.2" x14ac:dyDescent="0.25">
      <c r="D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</row>
    <row r="533" spans="4:56" ht="13.2" x14ac:dyDescent="0.25">
      <c r="D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</row>
    <row r="534" spans="4:56" ht="13.2" x14ac:dyDescent="0.25">
      <c r="D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</row>
    <row r="535" spans="4:56" ht="13.2" x14ac:dyDescent="0.25">
      <c r="D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</row>
    <row r="536" spans="4:56" ht="13.2" x14ac:dyDescent="0.25">
      <c r="D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</row>
    <row r="537" spans="4:56" ht="13.2" x14ac:dyDescent="0.25">
      <c r="D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</row>
    <row r="538" spans="4:56" ht="13.2" x14ac:dyDescent="0.25">
      <c r="D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</row>
    <row r="539" spans="4:56" ht="13.2" x14ac:dyDescent="0.25">
      <c r="D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</row>
    <row r="540" spans="4:56" ht="13.2" x14ac:dyDescent="0.25">
      <c r="D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</row>
    <row r="541" spans="4:56" ht="13.2" x14ac:dyDescent="0.25">
      <c r="D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</row>
    <row r="542" spans="4:56" ht="13.2" x14ac:dyDescent="0.25">
      <c r="D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</row>
    <row r="543" spans="4:56" ht="13.2" x14ac:dyDescent="0.25">
      <c r="D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</row>
    <row r="544" spans="4:56" ht="13.2" x14ac:dyDescent="0.25">
      <c r="D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</row>
    <row r="545" spans="4:56" ht="13.2" x14ac:dyDescent="0.25">
      <c r="D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</row>
    <row r="546" spans="4:56" ht="13.2" x14ac:dyDescent="0.25">
      <c r="D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</row>
    <row r="547" spans="4:56" ht="13.2" x14ac:dyDescent="0.25">
      <c r="D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</row>
    <row r="548" spans="4:56" ht="13.2" x14ac:dyDescent="0.25">
      <c r="D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</row>
    <row r="549" spans="4:56" ht="13.2" x14ac:dyDescent="0.25">
      <c r="D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</row>
    <row r="550" spans="4:56" ht="13.2" x14ac:dyDescent="0.25">
      <c r="D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</row>
    <row r="551" spans="4:56" ht="13.2" x14ac:dyDescent="0.25">
      <c r="D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</row>
    <row r="552" spans="4:56" ht="13.2" x14ac:dyDescent="0.25">
      <c r="D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</row>
    <row r="553" spans="4:56" ht="13.2" x14ac:dyDescent="0.25">
      <c r="D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</row>
    <row r="554" spans="4:56" ht="13.2" x14ac:dyDescent="0.25">
      <c r="D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</row>
    <row r="555" spans="4:56" ht="13.2" x14ac:dyDescent="0.25">
      <c r="D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</row>
    <row r="556" spans="4:56" ht="13.2" x14ac:dyDescent="0.25">
      <c r="D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</row>
    <row r="557" spans="4:56" ht="13.2" x14ac:dyDescent="0.25">
      <c r="D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</row>
    <row r="558" spans="4:56" ht="13.2" x14ac:dyDescent="0.25">
      <c r="D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</row>
    <row r="559" spans="4:56" ht="13.2" x14ac:dyDescent="0.25">
      <c r="D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</row>
    <row r="560" spans="4:56" ht="13.2" x14ac:dyDescent="0.25">
      <c r="D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</row>
    <row r="561" spans="4:56" ht="13.2" x14ac:dyDescent="0.25">
      <c r="D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</row>
    <row r="562" spans="4:56" ht="13.2" x14ac:dyDescent="0.25">
      <c r="D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</row>
    <row r="563" spans="4:56" ht="13.2" x14ac:dyDescent="0.25">
      <c r="D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</row>
    <row r="564" spans="4:56" ht="13.2" x14ac:dyDescent="0.25">
      <c r="D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</row>
    <row r="565" spans="4:56" ht="13.2" x14ac:dyDescent="0.25">
      <c r="D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</row>
    <row r="566" spans="4:56" ht="13.2" x14ac:dyDescent="0.25">
      <c r="D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</row>
    <row r="567" spans="4:56" ht="13.2" x14ac:dyDescent="0.25">
      <c r="D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</row>
    <row r="568" spans="4:56" ht="13.2" x14ac:dyDescent="0.25">
      <c r="D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</row>
    <row r="569" spans="4:56" ht="13.2" x14ac:dyDescent="0.25">
      <c r="D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</row>
    <row r="570" spans="4:56" ht="13.2" x14ac:dyDescent="0.25">
      <c r="D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</row>
    <row r="571" spans="4:56" ht="13.2" x14ac:dyDescent="0.25">
      <c r="D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</row>
    <row r="572" spans="4:56" ht="13.2" x14ac:dyDescent="0.25">
      <c r="D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</row>
    <row r="573" spans="4:56" ht="13.2" x14ac:dyDescent="0.25">
      <c r="D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</row>
    <row r="574" spans="4:56" ht="13.2" x14ac:dyDescent="0.25">
      <c r="D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</row>
    <row r="575" spans="4:56" ht="13.2" x14ac:dyDescent="0.25">
      <c r="D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</row>
    <row r="576" spans="4:56" ht="13.2" x14ac:dyDescent="0.25">
      <c r="D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</row>
    <row r="577" spans="4:56" ht="13.2" x14ac:dyDescent="0.25">
      <c r="D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</row>
    <row r="578" spans="4:56" ht="13.2" x14ac:dyDescent="0.25">
      <c r="D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</row>
    <row r="579" spans="4:56" ht="13.2" x14ac:dyDescent="0.25">
      <c r="D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</row>
    <row r="580" spans="4:56" ht="13.2" x14ac:dyDescent="0.25">
      <c r="D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</row>
    <row r="581" spans="4:56" ht="13.2" x14ac:dyDescent="0.25">
      <c r="D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</row>
    <row r="582" spans="4:56" ht="13.2" x14ac:dyDescent="0.25">
      <c r="D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</row>
    <row r="583" spans="4:56" ht="13.2" x14ac:dyDescent="0.25">
      <c r="D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</row>
    <row r="584" spans="4:56" ht="13.2" x14ac:dyDescent="0.25">
      <c r="D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</row>
    <row r="585" spans="4:56" ht="13.2" x14ac:dyDescent="0.25">
      <c r="D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</row>
    <row r="586" spans="4:56" ht="13.2" x14ac:dyDescent="0.25">
      <c r="D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</row>
    <row r="587" spans="4:56" ht="13.2" x14ac:dyDescent="0.25">
      <c r="D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</row>
    <row r="588" spans="4:56" ht="13.2" x14ac:dyDescent="0.25">
      <c r="D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</row>
    <row r="589" spans="4:56" ht="13.2" x14ac:dyDescent="0.25">
      <c r="D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</row>
    <row r="590" spans="4:56" ht="13.2" x14ac:dyDescent="0.25">
      <c r="D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</row>
    <row r="591" spans="4:56" ht="13.2" x14ac:dyDescent="0.25">
      <c r="D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</row>
    <row r="592" spans="4:56" ht="13.2" x14ac:dyDescent="0.25">
      <c r="D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</row>
    <row r="593" spans="4:56" ht="13.2" x14ac:dyDescent="0.25">
      <c r="D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</row>
    <row r="594" spans="4:56" ht="13.2" x14ac:dyDescent="0.25">
      <c r="D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</row>
    <row r="595" spans="4:56" ht="13.2" x14ac:dyDescent="0.25">
      <c r="D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</row>
    <row r="596" spans="4:56" ht="13.2" x14ac:dyDescent="0.25">
      <c r="D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</row>
    <row r="597" spans="4:56" ht="13.2" x14ac:dyDescent="0.25">
      <c r="D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</row>
    <row r="598" spans="4:56" ht="13.2" x14ac:dyDescent="0.25">
      <c r="D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</row>
    <row r="599" spans="4:56" ht="13.2" x14ac:dyDescent="0.25">
      <c r="D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</row>
    <row r="600" spans="4:56" ht="13.2" x14ac:dyDescent="0.25">
      <c r="D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</row>
    <row r="601" spans="4:56" ht="13.2" x14ac:dyDescent="0.25">
      <c r="D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</row>
    <row r="602" spans="4:56" ht="13.2" x14ac:dyDescent="0.25">
      <c r="D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</row>
    <row r="603" spans="4:56" ht="13.2" x14ac:dyDescent="0.25">
      <c r="D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</row>
    <row r="604" spans="4:56" ht="13.2" x14ac:dyDescent="0.25">
      <c r="D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</row>
    <row r="605" spans="4:56" ht="13.2" x14ac:dyDescent="0.25">
      <c r="D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</row>
    <row r="606" spans="4:56" ht="13.2" x14ac:dyDescent="0.25">
      <c r="D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</row>
    <row r="607" spans="4:56" ht="13.2" x14ac:dyDescent="0.25">
      <c r="D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</row>
    <row r="608" spans="4:56" ht="13.2" x14ac:dyDescent="0.25">
      <c r="D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</row>
    <row r="609" spans="4:56" ht="13.2" x14ac:dyDescent="0.25">
      <c r="D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</row>
    <row r="610" spans="4:56" ht="13.2" x14ac:dyDescent="0.25">
      <c r="D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</row>
    <row r="611" spans="4:56" ht="13.2" x14ac:dyDescent="0.25">
      <c r="D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</row>
    <row r="612" spans="4:56" ht="13.2" x14ac:dyDescent="0.25">
      <c r="D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</row>
    <row r="613" spans="4:56" ht="13.2" x14ac:dyDescent="0.25">
      <c r="D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</row>
    <row r="614" spans="4:56" ht="13.2" x14ac:dyDescent="0.25">
      <c r="D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</row>
    <row r="615" spans="4:56" ht="13.2" x14ac:dyDescent="0.25">
      <c r="D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</row>
    <row r="616" spans="4:56" ht="13.2" x14ac:dyDescent="0.25">
      <c r="D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</row>
    <row r="617" spans="4:56" ht="13.2" x14ac:dyDescent="0.25">
      <c r="D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</row>
    <row r="618" spans="4:56" ht="13.2" x14ac:dyDescent="0.25">
      <c r="D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</row>
    <row r="619" spans="4:56" ht="13.2" x14ac:dyDescent="0.25">
      <c r="D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</row>
    <row r="620" spans="4:56" ht="13.2" x14ac:dyDescent="0.25">
      <c r="D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</row>
    <row r="621" spans="4:56" ht="13.2" x14ac:dyDescent="0.25">
      <c r="D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</row>
    <row r="622" spans="4:56" ht="13.2" x14ac:dyDescent="0.25">
      <c r="D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</row>
    <row r="623" spans="4:56" ht="13.2" x14ac:dyDescent="0.25">
      <c r="D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</row>
    <row r="624" spans="4:56" ht="13.2" x14ac:dyDescent="0.25">
      <c r="D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</row>
    <row r="625" spans="4:56" ht="13.2" x14ac:dyDescent="0.25">
      <c r="D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</row>
    <row r="626" spans="4:56" ht="13.2" x14ac:dyDescent="0.25">
      <c r="D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</row>
    <row r="627" spans="4:56" ht="13.2" x14ac:dyDescent="0.25">
      <c r="D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</row>
    <row r="628" spans="4:56" ht="13.2" x14ac:dyDescent="0.25">
      <c r="D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</row>
    <row r="629" spans="4:56" ht="13.2" x14ac:dyDescent="0.25">
      <c r="D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</row>
    <row r="630" spans="4:56" ht="13.2" x14ac:dyDescent="0.25">
      <c r="D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</row>
    <row r="631" spans="4:56" ht="13.2" x14ac:dyDescent="0.25">
      <c r="D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</row>
    <row r="632" spans="4:56" ht="13.2" x14ac:dyDescent="0.25">
      <c r="D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</row>
    <row r="633" spans="4:56" ht="13.2" x14ac:dyDescent="0.25">
      <c r="D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</row>
    <row r="634" spans="4:56" ht="13.2" x14ac:dyDescent="0.25">
      <c r="D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</row>
    <row r="635" spans="4:56" ht="13.2" x14ac:dyDescent="0.25">
      <c r="D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</row>
    <row r="636" spans="4:56" ht="13.2" x14ac:dyDescent="0.25">
      <c r="D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</row>
    <row r="637" spans="4:56" ht="13.2" x14ac:dyDescent="0.25">
      <c r="D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</row>
    <row r="638" spans="4:56" ht="13.2" x14ac:dyDescent="0.25">
      <c r="D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</row>
    <row r="639" spans="4:56" ht="13.2" x14ac:dyDescent="0.25">
      <c r="D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</row>
    <row r="640" spans="4:56" ht="13.2" x14ac:dyDescent="0.25">
      <c r="D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</row>
    <row r="641" spans="4:56" ht="13.2" x14ac:dyDescent="0.25">
      <c r="D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</row>
    <row r="642" spans="4:56" ht="13.2" x14ac:dyDescent="0.25">
      <c r="D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</row>
    <row r="643" spans="4:56" ht="13.2" x14ac:dyDescent="0.25">
      <c r="D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</row>
    <row r="644" spans="4:56" ht="13.2" x14ac:dyDescent="0.25">
      <c r="D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</row>
    <row r="645" spans="4:56" ht="13.2" x14ac:dyDescent="0.25">
      <c r="D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</row>
    <row r="646" spans="4:56" ht="13.2" x14ac:dyDescent="0.25">
      <c r="D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</row>
    <row r="647" spans="4:56" ht="13.2" x14ac:dyDescent="0.25">
      <c r="D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</row>
    <row r="648" spans="4:56" ht="13.2" x14ac:dyDescent="0.25">
      <c r="D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</row>
    <row r="649" spans="4:56" ht="13.2" x14ac:dyDescent="0.25">
      <c r="D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</row>
    <row r="650" spans="4:56" ht="13.2" x14ac:dyDescent="0.25">
      <c r="D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</row>
    <row r="651" spans="4:56" ht="13.2" x14ac:dyDescent="0.25">
      <c r="D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</row>
    <row r="652" spans="4:56" ht="13.2" x14ac:dyDescent="0.25">
      <c r="D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</row>
    <row r="653" spans="4:56" ht="13.2" x14ac:dyDescent="0.25">
      <c r="D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</row>
    <row r="654" spans="4:56" ht="13.2" x14ac:dyDescent="0.25">
      <c r="D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</row>
    <row r="655" spans="4:56" ht="13.2" x14ac:dyDescent="0.25">
      <c r="D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</row>
    <row r="656" spans="4:56" ht="13.2" x14ac:dyDescent="0.25">
      <c r="D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</row>
    <row r="657" spans="4:56" ht="13.2" x14ac:dyDescent="0.25">
      <c r="D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</row>
    <row r="658" spans="4:56" ht="13.2" x14ac:dyDescent="0.25">
      <c r="D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</row>
    <row r="659" spans="4:56" ht="13.2" x14ac:dyDescent="0.25">
      <c r="D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</row>
    <row r="660" spans="4:56" ht="13.2" x14ac:dyDescent="0.25">
      <c r="D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</row>
    <row r="661" spans="4:56" ht="13.2" x14ac:dyDescent="0.25">
      <c r="D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</row>
    <row r="662" spans="4:56" ht="13.2" x14ac:dyDescent="0.25">
      <c r="D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</row>
    <row r="663" spans="4:56" ht="13.2" x14ac:dyDescent="0.25">
      <c r="D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</row>
    <row r="664" spans="4:56" ht="13.2" x14ac:dyDescent="0.25">
      <c r="D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</row>
    <row r="665" spans="4:56" ht="13.2" x14ac:dyDescent="0.25">
      <c r="D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</row>
    <row r="666" spans="4:56" ht="13.2" x14ac:dyDescent="0.25">
      <c r="D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</row>
    <row r="667" spans="4:56" ht="13.2" x14ac:dyDescent="0.25">
      <c r="D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</row>
    <row r="668" spans="4:56" ht="13.2" x14ac:dyDescent="0.25">
      <c r="D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</row>
    <row r="669" spans="4:56" ht="13.2" x14ac:dyDescent="0.25">
      <c r="D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</row>
    <row r="670" spans="4:56" ht="13.2" x14ac:dyDescent="0.25">
      <c r="D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</row>
    <row r="671" spans="4:56" ht="13.2" x14ac:dyDescent="0.25">
      <c r="D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</row>
    <row r="672" spans="4:56" ht="13.2" x14ac:dyDescent="0.25">
      <c r="D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</row>
    <row r="673" spans="4:56" ht="13.2" x14ac:dyDescent="0.25">
      <c r="D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</row>
    <row r="674" spans="4:56" ht="13.2" x14ac:dyDescent="0.25">
      <c r="D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</row>
    <row r="675" spans="4:56" ht="13.2" x14ac:dyDescent="0.25">
      <c r="D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</row>
    <row r="676" spans="4:56" ht="13.2" x14ac:dyDescent="0.25">
      <c r="D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</row>
    <row r="677" spans="4:56" ht="13.2" x14ac:dyDescent="0.25">
      <c r="D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</row>
    <row r="678" spans="4:56" ht="13.2" x14ac:dyDescent="0.25">
      <c r="D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</row>
    <row r="679" spans="4:56" ht="13.2" x14ac:dyDescent="0.25">
      <c r="D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</row>
    <row r="680" spans="4:56" ht="13.2" x14ac:dyDescent="0.25">
      <c r="D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</row>
    <row r="681" spans="4:56" ht="13.2" x14ac:dyDescent="0.25">
      <c r="D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</row>
    <row r="682" spans="4:56" ht="13.2" x14ac:dyDescent="0.25">
      <c r="D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</row>
    <row r="683" spans="4:56" ht="13.2" x14ac:dyDescent="0.25">
      <c r="D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</row>
    <row r="684" spans="4:56" ht="13.2" x14ac:dyDescent="0.25">
      <c r="D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</row>
    <row r="685" spans="4:56" ht="13.2" x14ac:dyDescent="0.25">
      <c r="D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</row>
    <row r="686" spans="4:56" ht="13.2" x14ac:dyDescent="0.25">
      <c r="D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</row>
    <row r="687" spans="4:56" ht="13.2" x14ac:dyDescent="0.25">
      <c r="D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</row>
    <row r="688" spans="4:56" ht="13.2" x14ac:dyDescent="0.25">
      <c r="D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</row>
    <row r="689" spans="4:56" ht="13.2" x14ac:dyDescent="0.25">
      <c r="D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</row>
    <row r="690" spans="4:56" ht="13.2" x14ac:dyDescent="0.25">
      <c r="D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</row>
    <row r="691" spans="4:56" ht="13.2" x14ac:dyDescent="0.25">
      <c r="D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</row>
    <row r="692" spans="4:56" ht="13.2" x14ac:dyDescent="0.25">
      <c r="D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</row>
    <row r="693" spans="4:56" ht="13.2" x14ac:dyDescent="0.25">
      <c r="D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</row>
    <row r="694" spans="4:56" ht="13.2" x14ac:dyDescent="0.25">
      <c r="D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</row>
    <row r="695" spans="4:56" ht="13.2" x14ac:dyDescent="0.25">
      <c r="D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</row>
    <row r="696" spans="4:56" ht="13.2" x14ac:dyDescent="0.25">
      <c r="D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</row>
    <row r="697" spans="4:56" ht="13.2" x14ac:dyDescent="0.25">
      <c r="D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</row>
    <row r="698" spans="4:56" ht="13.2" x14ac:dyDescent="0.25">
      <c r="D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</row>
    <row r="699" spans="4:56" ht="13.2" x14ac:dyDescent="0.25">
      <c r="D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</row>
    <row r="700" spans="4:56" ht="13.2" x14ac:dyDescent="0.25">
      <c r="D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</row>
    <row r="701" spans="4:56" ht="13.2" x14ac:dyDescent="0.25">
      <c r="D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</row>
    <row r="702" spans="4:56" ht="13.2" x14ac:dyDescent="0.25">
      <c r="D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</row>
    <row r="703" spans="4:56" ht="13.2" x14ac:dyDescent="0.25">
      <c r="D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</row>
    <row r="704" spans="4:56" ht="13.2" x14ac:dyDescent="0.25">
      <c r="D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</row>
    <row r="705" spans="4:56" ht="13.2" x14ac:dyDescent="0.25">
      <c r="D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</row>
    <row r="706" spans="4:56" ht="13.2" x14ac:dyDescent="0.25">
      <c r="D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</row>
    <row r="707" spans="4:56" ht="13.2" x14ac:dyDescent="0.25">
      <c r="D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</row>
    <row r="708" spans="4:56" ht="13.2" x14ac:dyDescent="0.25">
      <c r="D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</row>
    <row r="709" spans="4:56" ht="13.2" x14ac:dyDescent="0.25">
      <c r="D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</row>
    <row r="710" spans="4:56" ht="13.2" x14ac:dyDescent="0.25">
      <c r="D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</row>
    <row r="711" spans="4:56" ht="13.2" x14ac:dyDescent="0.25">
      <c r="D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</row>
    <row r="712" spans="4:56" ht="13.2" x14ac:dyDescent="0.25">
      <c r="D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</row>
    <row r="713" spans="4:56" ht="13.2" x14ac:dyDescent="0.25">
      <c r="D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</row>
    <row r="714" spans="4:56" ht="13.2" x14ac:dyDescent="0.25">
      <c r="D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</row>
    <row r="715" spans="4:56" ht="13.2" x14ac:dyDescent="0.25">
      <c r="D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</row>
    <row r="716" spans="4:56" ht="13.2" x14ac:dyDescent="0.25">
      <c r="D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</row>
    <row r="717" spans="4:56" ht="13.2" x14ac:dyDescent="0.25">
      <c r="D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</row>
    <row r="718" spans="4:56" ht="13.2" x14ac:dyDescent="0.25">
      <c r="D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</row>
    <row r="719" spans="4:56" ht="13.2" x14ac:dyDescent="0.25">
      <c r="D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</row>
    <row r="720" spans="4:56" ht="13.2" x14ac:dyDescent="0.25">
      <c r="D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</row>
    <row r="721" spans="4:56" ht="13.2" x14ac:dyDescent="0.25">
      <c r="D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</row>
    <row r="722" spans="4:56" ht="13.2" x14ac:dyDescent="0.25">
      <c r="D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</row>
    <row r="723" spans="4:56" ht="13.2" x14ac:dyDescent="0.25">
      <c r="D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</row>
    <row r="724" spans="4:56" ht="13.2" x14ac:dyDescent="0.25">
      <c r="D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</row>
    <row r="725" spans="4:56" ht="13.2" x14ac:dyDescent="0.25">
      <c r="D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</row>
    <row r="726" spans="4:56" ht="13.2" x14ac:dyDescent="0.25">
      <c r="D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</row>
    <row r="727" spans="4:56" ht="13.2" x14ac:dyDescent="0.25">
      <c r="D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</row>
    <row r="728" spans="4:56" ht="13.2" x14ac:dyDescent="0.25">
      <c r="D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</row>
    <row r="729" spans="4:56" ht="13.2" x14ac:dyDescent="0.25">
      <c r="D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</row>
    <row r="730" spans="4:56" ht="13.2" x14ac:dyDescent="0.25">
      <c r="D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</row>
    <row r="731" spans="4:56" ht="13.2" x14ac:dyDescent="0.25">
      <c r="D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</row>
    <row r="732" spans="4:56" ht="13.2" x14ac:dyDescent="0.25">
      <c r="D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</row>
    <row r="733" spans="4:56" ht="13.2" x14ac:dyDescent="0.25">
      <c r="D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</row>
    <row r="734" spans="4:56" ht="13.2" x14ac:dyDescent="0.25">
      <c r="D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</row>
    <row r="735" spans="4:56" ht="13.2" x14ac:dyDescent="0.25">
      <c r="D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</row>
    <row r="736" spans="4:56" ht="13.2" x14ac:dyDescent="0.25">
      <c r="D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</row>
    <row r="737" spans="4:56" ht="13.2" x14ac:dyDescent="0.25">
      <c r="D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</row>
    <row r="738" spans="4:56" ht="13.2" x14ac:dyDescent="0.25">
      <c r="D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</row>
    <row r="739" spans="4:56" ht="13.2" x14ac:dyDescent="0.25">
      <c r="D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</row>
    <row r="740" spans="4:56" ht="13.2" x14ac:dyDescent="0.25">
      <c r="D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</row>
    <row r="741" spans="4:56" ht="13.2" x14ac:dyDescent="0.25">
      <c r="D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</row>
    <row r="742" spans="4:56" ht="13.2" x14ac:dyDescent="0.25">
      <c r="D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</row>
    <row r="743" spans="4:56" ht="13.2" x14ac:dyDescent="0.25">
      <c r="D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</row>
    <row r="744" spans="4:56" ht="13.2" x14ac:dyDescent="0.25">
      <c r="D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</row>
    <row r="745" spans="4:56" ht="13.2" x14ac:dyDescent="0.25">
      <c r="D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</row>
    <row r="746" spans="4:56" ht="13.2" x14ac:dyDescent="0.25">
      <c r="D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</row>
    <row r="747" spans="4:56" ht="13.2" x14ac:dyDescent="0.25">
      <c r="D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</row>
    <row r="748" spans="4:56" ht="13.2" x14ac:dyDescent="0.25">
      <c r="D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</row>
    <row r="749" spans="4:56" ht="13.2" x14ac:dyDescent="0.25">
      <c r="D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</row>
    <row r="750" spans="4:56" ht="13.2" x14ac:dyDescent="0.25">
      <c r="D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</row>
    <row r="751" spans="4:56" ht="13.2" x14ac:dyDescent="0.25">
      <c r="D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</row>
    <row r="752" spans="4:56" ht="13.2" x14ac:dyDescent="0.25">
      <c r="D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</row>
    <row r="753" spans="4:56" ht="13.2" x14ac:dyDescent="0.25">
      <c r="D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</row>
    <row r="754" spans="4:56" ht="13.2" x14ac:dyDescent="0.25">
      <c r="D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</row>
    <row r="755" spans="4:56" ht="13.2" x14ac:dyDescent="0.25">
      <c r="D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</row>
    <row r="756" spans="4:56" ht="13.2" x14ac:dyDescent="0.25">
      <c r="D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</row>
    <row r="757" spans="4:56" ht="13.2" x14ac:dyDescent="0.25">
      <c r="D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</row>
    <row r="758" spans="4:56" ht="13.2" x14ac:dyDescent="0.25">
      <c r="D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</row>
    <row r="759" spans="4:56" ht="13.2" x14ac:dyDescent="0.25">
      <c r="D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</row>
    <row r="760" spans="4:56" ht="13.2" x14ac:dyDescent="0.25">
      <c r="D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</row>
    <row r="761" spans="4:56" ht="13.2" x14ac:dyDescent="0.25">
      <c r="D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</row>
    <row r="762" spans="4:56" ht="13.2" x14ac:dyDescent="0.25">
      <c r="D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</row>
    <row r="763" spans="4:56" ht="13.2" x14ac:dyDescent="0.25">
      <c r="D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</row>
    <row r="764" spans="4:56" ht="13.2" x14ac:dyDescent="0.25">
      <c r="D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</row>
    <row r="765" spans="4:56" ht="13.2" x14ac:dyDescent="0.25">
      <c r="D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</row>
    <row r="766" spans="4:56" ht="13.2" x14ac:dyDescent="0.25">
      <c r="D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</row>
    <row r="767" spans="4:56" ht="13.2" x14ac:dyDescent="0.25">
      <c r="D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</row>
    <row r="768" spans="4:56" ht="13.2" x14ac:dyDescent="0.25">
      <c r="D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</row>
    <row r="769" spans="4:56" ht="13.2" x14ac:dyDescent="0.25">
      <c r="D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</row>
    <row r="770" spans="4:56" ht="13.2" x14ac:dyDescent="0.25">
      <c r="D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</row>
    <row r="771" spans="4:56" ht="13.2" x14ac:dyDescent="0.25">
      <c r="D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</row>
    <row r="772" spans="4:56" ht="13.2" x14ac:dyDescent="0.25">
      <c r="D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</row>
    <row r="773" spans="4:56" ht="13.2" x14ac:dyDescent="0.25">
      <c r="D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</row>
    <row r="774" spans="4:56" ht="13.2" x14ac:dyDescent="0.25">
      <c r="D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</row>
    <row r="775" spans="4:56" ht="13.2" x14ac:dyDescent="0.25">
      <c r="D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</row>
    <row r="776" spans="4:56" ht="13.2" x14ac:dyDescent="0.25">
      <c r="D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</row>
    <row r="777" spans="4:56" ht="13.2" x14ac:dyDescent="0.25">
      <c r="D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</row>
    <row r="778" spans="4:56" ht="13.2" x14ac:dyDescent="0.25">
      <c r="D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</row>
    <row r="779" spans="4:56" ht="13.2" x14ac:dyDescent="0.25">
      <c r="D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</row>
    <row r="780" spans="4:56" ht="13.2" x14ac:dyDescent="0.25">
      <c r="D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</row>
    <row r="781" spans="4:56" ht="13.2" x14ac:dyDescent="0.25">
      <c r="D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</row>
    <row r="782" spans="4:56" ht="13.2" x14ac:dyDescent="0.25">
      <c r="D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</row>
    <row r="783" spans="4:56" ht="13.2" x14ac:dyDescent="0.25">
      <c r="D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</row>
    <row r="784" spans="4:56" ht="13.2" x14ac:dyDescent="0.25">
      <c r="D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</row>
    <row r="785" spans="4:56" ht="13.2" x14ac:dyDescent="0.25">
      <c r="D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</row>
    <row r="786" spans="4:56" ht="13.2" x14ac:dyDescent="0.25">
      <c r="D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</row>
    <row r="787" spans="4:56" ht="13.2" x14ac:dyDescent="0.25">
      <c r="D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</row>
    <row r="788" spans="4:56" ht="13.2" x14ac:dyDescent="0.25">
      <c r="D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</row>
    <row r="789" spans="4:56" ht="13.2" x14ac:dyDescent="0.25">
      <c r="D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</row>
    <row r="790" spans="4:56" ht="13.2" x14ac:dyDescent="0.25">
      <c r="D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</row>
    <row r="791" spans="4:56" ht="13.2" x14ac:dyDescent="0.25">
      <c r="D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</row>
    <row r="792" spans="4:56" ht="13.2" x14ac:dyDescent="0.25">
      <c r="D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</row>
    <row r="793" spans="4:56" ht="13.2" x14ac:dyDescent="0.25">
      <c r="D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</row>
    <row r="794" spans="4:56" ht="13.2" x14ac:dyDescent="0.25">
      <c r="D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</row>
    <row r="795" spans="4:56" ht="13.2" x14ac:dyDescent="0.25">
      <c r="D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</row>
    <row r="796" spans="4:56" ht="13.2" x14ac:dyDescent="0.25">
      <c r="D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</row>
    <row r="797" spans="4:56" ht="13.2" x14ac:dyDescent="0.25">
      <c r="D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</row>
    <row r="798" spans="4:56" ht="13.2" x14ac:dyDescent="0.25">
      <c r="D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</row>
    <row r="799" spans="4:56" ht="13.2" x14ac:dyDescent="0.25">
      <c r="D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</row>
    <row r="800" spans="4:56" ht="13.2" x14ac:dyDescent="0.25">
      <c r="D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</row>
    <row r="801" spans="4:56" ht="13.2" x14ac:dyDescent="0.25">
      <c r="D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</row>
    <row r="802" spans="4:56" ht="13.2" x14ac:dyDescent="0.25">
      <c r="D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</row>
    <row r="803" spans="4:56" ht="13.2" x14ac:dyDescent="0.25">
      <c r="D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</row>
    <row r="804" spans="4:56" ht="13.2" x14ac:dyDescent="0.25">
      <c r="D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</row>
    <row r="805" spans="4:56" ht="13.2" x14ac:dyDescent="0.25">
      <c r="D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</row>
    <row r="806" spans="4:56" ht="13.2" x14ac:dyDescent="0.25">
      <c r="D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</row>
    <row r="807" spans="4:56" ht="13.2" x14ac:dyDescent="0.25">
      <c r="D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</row>
    <row r="808" spans="4:56" ht="13.2" x14ac:dyDescent="0.25">
      <c r="D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</row>
    <row r="809" spans="4:56" ht="13.2" x14ac:dyDescent="0.25">
      <c r="D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</row>
    <row r="810" spans="4:56" ht="13.2" x14ac:dyDescent="0.25">
      <c r="D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</row>
    <row r="811" spans="4:56" ht="13.2" x14ac:dyDescent="0.25">
      <c r="D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</row>
    <row r="812" spans="4:56" ht="13.2" x14ac:dyDescent="0.25">
      <c r="D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</row>
    <row r="813" spans="4:56" ht="13.2" x14ac:dyDescent="0.25">
      <c r="D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</row>
    <row r="814" spans="4:56" ht="13.2" x14ac:dyDescent="0.25">
      <c r="D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</row>
    <row r="815" spans="4:56" ht="13.2" x14ac:dyDescent="0.25">
      <c r="D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</row>
    <row r="816" spans="4:56" ht="13.2" x14ac:dyDescent="0.25">
      <c r="D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</row>
    <row r="817" spans="4:56" ht="13.2" x14ac:dyDescent="0.25">
      <c r="D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</row>
    <row r="818" spans="4:56" ht="13.2" x14ac:dyDescent="0.25">
      <c r="D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</row>
    <row r="819" spans="4:56" ht="13.2" x14ac:dyDescent="0.25">
      <c r="D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</row>
    <row r="820" spans="4:56" ht="13.2" x14ac:dyDescent="0.25">
      <c r="D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</row>
    <row r="821" spans="4:56" ht="13.2" x14ac:dyDescent="0.25">
      <c r="D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</row>
    <row r="822" spans="4:56" ht="13.2" x14ac:dyDescent="0.25">
      <c r="D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</row>
    <row r="823" spans="4:56" ht="13.2" x14ac:dyDescent="0.25">
      <c r="D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</row>
    <row r="824" spans="4:56" ht="13.2" x14ac:dyDescent="0.25">
      <c r="D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</row>
    <row r="825" spans="4:56" ht="13.2" x14ac:dyDescent="0.25">
      <c r="D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</row>
    <row r="826" spans="4:56" ht="13.2" x14ac:dyDescent="0.25">
      <c r="D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</row>
    <row r="827" spans="4:56" ht="13.2" x14ac:dyDescent="0.25">
      <c r="D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</row>
    <row r="828" spans="4:56" ht="13.2" x14ac:dyDescent="0.25">
      <c r="D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</row>
    <row r="829" spans="4:56" ht="13.2" x14ac:dyDescent="0.25">
      <c r="D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</row>
    <row r="830" spans="4:56" ht="13.2" x14ac:dyDescent="0.25">
      <c r="D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</row>
    <row r="831" spans="4:56" ht="13.2" x14ac:dyDescent="0.25">
      <c r="D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</row>
    <row r="832" spans="4:56" ht="13.2" x14ac:dyDescent="0.25">
      <c r="D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</row>
    <row r="833" spans="4:56" ht="13.2" x14ac:dyDescent="0.25">
      <c r="D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</row>
    <row r="834" spans="4:56" ht="13.2" x14ac:dyDescent="0.25">
      <c r="D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</row>
    <row r="835" spans="4:56" ht="13.2" x14ac:dyDescent="0.25">
      <c r="D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</row>
    <row r="836" spans="4:56" ht="13.2" x14ac:dyDescent="0.25">
      <c r="D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</row>
    <row r="837" spans="4:56" ht="13.2" x14ac:dyDescent="0.25">
      <c r="D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</row>
    <row r="838" spans="4:56" ht="13.2" x14ac:dyDescent="0.25">
      <c r="D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</row>
    <row r="839" spans="4:56" ht="13.2" x14ac:dyDescent="0.25">
      <c r="D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</row>
    <row r="840" spans="4:56" ht="13.2" x14ac:dyDescent="0.25">
      <c r="D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</row>
    <row r="841" spans="4:56" ht="13.2" x14ac:dyDescent="0.25">
      <c r="D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</row>
    <row r="842" spans="4:56" ht="13.2" x14ac:dyDescent="0.25">
      <c r="D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</row>
    <row r="843" spans="4:56" ht="13.2" x14ac:dyDescent="0.25">
      <c r="D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</row>
    <row r="844" spans="4:56" ht="13.2" x14ac:dyDescent="0.25">
      <c r="D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</row>
    <row r="845" spans="4:56" ht="13.2" x14ac:dyDescent="0.25">
      <c r="D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</row>
    <row r="846" spans="4:56" ht="13.2" x14ac:dyDescent="0.25">
      <c r="D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</row>
    <row r="847" spans="4:56" ht="13.2" x14ac:dyDescent="0.25">
      <c r="D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</row>
    <row r="848" spans="4:56" ht="13.2" x14ac:dyDescent="0.25">
      <c r="D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</row>
    <row r="849" spans="4:56" ht="13.2" x14ac:dyDescent="0.25">
      <c r="D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</row>
    <row r="850" spans="4:56" ht="13.2" x14ac:dyDescent="0.25">
      <c r="D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</row>
    <row r="851" spans="4:56" ht="13.2" x14ac:dyDescent="0.25">
      <c r="D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</row>
    <row r="852" spans="4:56" ht="13.2" x14ac:dyDescent="0.25">
      <c r="D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</row>
    <row r="853" spans="4:56" ht="13.2" x14ac:dyDescent="0.25">
      <c r="D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</row>
    <row r="854" spans="4:56" ht="13.2" x14ac:dyDescent="0.25">
      <c r="D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</row>
    <row r="855" spans="4:56" ht="13.2" x14ac:dyDescent="0.25">
      <c r="D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</row>
    <row r="856" spans="4:56" ht="13.2" x14ac:dyDescent="0.25">
      <c r="D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</row>
    <row r="857" spans="4:56" ht="13.2" x14ac:dyDescent="0.25">
      <c r="D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</row>
    <row r="858" spans="4:56" ht="13.2" x14ac:dyDescent="0.25">
      <c r="D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</row>
    <row r="859" spans="4:56" ht="13.2" x14ac:dyDescent="0.25">
      <c r="D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</row>
    <row r="860" spans="4:56" ht="13.2" x14ac:dyDescent="0.25">
      <c r="D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</row>
    <row r="861" spans="4:56" ht="13.2" x14ac:dyDescent="0.25">
      <c r="D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</row>
    <row r="862" spans="4:56" ht="13.2" x14ac:dyDescent="0.25">
      <c r="D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</row>
    <row r="863" spans="4:56" ht="13.2" x14ac:dyDescent="0.25">
      <c r="D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</row>
    <row r="864" spans="4:56" ht="13.2" x14ac:dyDescent="0.25">
      <c r="D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</row>
    <row r="865" spans="4:56" ht="13.2" x14ac:dyDescent="0.25">
      <c r="D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</row>
    <row r="866" spans="4:56" ht="13.2" x14ac:dyDescent="0.25">
      <c r="D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</row>
    <row r="867" spans="4:56" ht="13.2" x14ac:dyDescent="0.25">
      <c r="D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</row>
    <row r="868" spans="4:56" ht="13.2" x14ac:dyDescent="0.25">
      <c r="D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</row>
    <row r="869" spans="4:56" ht="13.2" x14ac:dyDescent="0.25">
      <c r="D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</row>
    <row r="870" spans="4:56" ht="13.2" x14ac:dyDescent="0.25">
      <c r="D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</row>
    <row r="871" spans="4:56" ht="13.2" x14ac:dyDescent="0.25">
      <c r="D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</row>
    <row r="872" spans="4:56" ht="13.2" x14ac:dyDescent="0.25">
      <c r="D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</row>
    <row r="873" spans="4:56" ht="13.2" x14ac:dyDescent="0.25">
      <c r="D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</row>
    <row r="874" spans="4:56" ht="13.2" x14ac:dyDescent="0.25">
      <c r="D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</row>
    <row r="875" spans="4:56" ht="13.2" x14ac:dyDescent="0.25">
      <c r="D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</row>
    <row r="876" spans="4:56" ht="13.2" x14ac:dyDescent="0.25">
      <c r="D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</row>
    <row r="877" spans="4:56" ht="13.2" x14ac:dyDescent="0.25">
      <c r="D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</row>
    <row r="878" spans="4:56" ht="13.2" x14ac:dyDescent="0.25">
      <c r="D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</row>
    <row r="879" spans="4:56" ht="13.2" x14ac:dyDescent="0.25">
      <c r="D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</row>
    <row r="880" spans="4:56" ht="13.2" x14ac:dyDescent="0.25">
      <c r="D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</row>
    <row r="881" spans="4:56" ht="13.2" x14ac:dyDescent="0.25">
      <c r="D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</row>
    <row r="882" spans="4:56" ht="13.2" x14ac:dyDescent="0.25">
      <c r="D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</row>
    <row r="883" spans="4:56" ht="13.2" x14ac:dyDescent="0.25">
      <c r="D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</row>
    <row r="884" spans="4:56" ht="13.2" x14ac:dyDescent="0.25">
      <c r="D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</row>
    <row r="885" spans="4:56" ht="13.2" x14ac:dyDescent="0.25">
      <c r="D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</row>
    <row r="886" spans="4:56" ht="13.2" x14ac:dyDescent="0.25">
      <c r="D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</row>
    <row r="887" spans="4:56" ht="13.2" x14ac:dyDescent="0.25">
      <c r="D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</row>
    <row r="888" spans="4:56" ht="13.2" x14ac:dyDescent="0.25">
      <c r="D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</row>
    <row r="889" spans="4:56" ht="13.2" x14ac:dyDescent="0.25">
      <c r="D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</row>
    <row r="890" spans="4:56" ht="13.2" x14ac:dyDescent="0.25">
      <c r="D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</row>
    <row r="891" spans="4:56" ht="13.2" x14ac:dyDescent="0.25">
      <c r="D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</row>
    <row r="892" spans="4:56" ht="13.2" x14ac:dyDescent="0.25">
      <c r="D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</row>
    <row r="893" spans="4:56" ht="13.2" x14ac:dyDescent="0.25">
      <c r="D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</row>
    <row r="894" spans="4:56" ht="13.2" x14ac:dyDescent="0.25">
      <c r="D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</row>
    <row r="895" spans="4:56" ht="13.2" x14ac:dyDescent="0.25">
      <c r="D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</row>
    <row r="896" spans="4:56" ht="13.2" x14ac:dyDescent="0.25">
      <c r="D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</row>
    <row r="897" spans="4:56" ht="13.2" x14ac:dyDescent="0.25">
      <c r="D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</row>
    <row r="898" spans="4:56" ht="13.2" x14ac:dyDescent="0.25">
      <c r="D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</row>
    <row r="899" spans="4:56" ht="13.2" x14ac:dyDescent="0.25">
      <c r="D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</row>
    <row r="900" spans="4:56" ht="13.2" x14ac:dyDescent="0.25">
      <c r="D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</row>
    <row r="901" spans="4:56" ht="13.2" x14ac:dyDescent="0.25">
      <c r="D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</row>
    <row r="902" spans="4:56" ht="13.2" x14ac:dyDescent="0.25">
      <c r="D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</row>
    <row r="903" spans="4:56" ht="13.2" x14ac:dyDescent="0.25">
      <c r="D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</row>
    <row r="904" spans="4:56" ht="13.2" x14ac:dyDescent="0.25">
      <c r="D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</row>
    <row r="905" spans="4:56" ht="13.2" x14ac:dyDescent="0.25">
      <c r="D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</row>
    <row r="906" spans="4:56" ht="13.2" x14ac:dyDescent="0.25">
      <c r="D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</row>
    <row r="907" spans="4:56" ht="13.2" x14ac:dyDescent="0.25">
      <c r="D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</row>
    <row r="908" spans="4:56" ht="13.2" x14ac:dyDescent="0.25">
      <c r="D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</row>
    <row r="909" spans="4:56" ht="13.2" x14ac:dyDescent="0.25">
      <c r="D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</row>
    <row r="910" spans="4:56" ht="13.2" x14ac:dyDescent="0.25">
      <c r="D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</row>
    <row r="911" spans="4:56" ht="13.2" x14ac:dyDescent="0.25">
      <c r="D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</row>
    <row r="912" spans="4:56" ht="13.2" x14ac:dyDescent="0.25">
      <c r="D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</row>
    <row r="913" spans="4:56" ht="13.2" x14ac:dyDescent="0.25">
      <c r="D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</row>
    <row r="914" spans="4:56" ht="13.2" x14ac:dyDescent="0.25">
      <c r="D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</row>
    <row r="915" spans="4:56" ht="13.2" x14ac:dyDescent="0.25">
      <c r="D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</row>
    <row r="916" spans="4:56" ht="13.2" x14ac:dyDescent="0.25">
      <c r="D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</row>
    <row r="917" spans="4:56" ht="13.2" x14ac:dyDescent="0.25">
      <c r="D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</row>
    <row r="918" spans="4:56" ht="13.2" x14ac:dyDescent="0.25">
      <c r="D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</row>
    <row r="919" spans="4:56" ht="13.2" x14ac:dyDescent="0.25">
      <c r="D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</row>
    <row r="920" spans="4:56" ht="13.2" x14ac:dyDescent="0.25">
      <c r="D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</row>
    <row r="921" spans="4:56" ht="13.2" x14ac:dyDescent="0.25">
      <c r="D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</row>
    <row r="922" spans="4:56" ht="13.2" x14ac:dyDescent="0.25">
      <c r="D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</row>
    <row r="923" spans="4:56" ht="13.2" x14ac:dyDescent="0.25">
      <c r="D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</row>
    <row r="924" spans="4:56" ht="13.2" x14ac:dyDescent="0.25">
      <c r="D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</row>
    <row r="925" spans="4:56" ht="13.2" x14ac:dyDescent="0.25">
      <c r="D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</row>
    <row r="926" spans="4:56" ht="13.2" x14ac:dyDescent="0.25">
      <c r="D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</row>
    <row r="927" spans="4:56" ht="13.2" x14ac:dyDescent="0.25">
      <c r="D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</row>
    <row r="928" spans="4:56" ht="13.2" x14ac:dyDescent="0.25">
      <c r="D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</row>
    <row r="929" spans="4:56" ht="13.2" x14ac:dyDescent="0.25">
      <c r="D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</row>
    <row r="930" spans="4:56" ht="13.2" x14ac:dyDescent="0.25">
      <c r="D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</row>
    <row r="931" spans="4:56" ht="13.2" x14ac:dyDescent="0.25">
      <c r="D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</row>
    <row r="932" spans="4:56" ht="13.2" x14ac:dyDescent="0.25">
      <c r="D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</row>
    <row r="933" spans="4:56" ht="13.2" x14ac:dyDescent="0.25">
      <c r="D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</row>
    <row r="934" spans="4:56" ht="13.2" x14ac:dyDescent="0.25">
      <c r="D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</row>
    <row r="935" spans="4:56" ht="13.2" x14ac:dyDescent="0.25">
      <c r="D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</row>
    <row r="936" spans="4:56" ht="13.2" x14ac:dyDescent="0.25">
      <c r="D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</row>
    <row r="937" spans="4:56" ht="13.2" x14ac:dyDescent="0.25">
      <c r="D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</row>
    <row r="938" spans="4:56" ht="13.2" x14ac:dyDescent="0.25">
      <c r="D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</row>
    <row r="939" spans="4:56" ht="13.2" x14ac:dyDescent="0.25">
      <c r="D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</row>
    <row r="940" spans="4:56" ht="13.2" x14ac:dyDescent="0.25">
      <c r="D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</row>
    <row r="941" spans="4:56" ht="13.2" x14ac:dyDescent="0.25">
      <c r="D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</row>
    <row r="942" spans="4:56" ht="13.2" x14ac:dyDescent="0.25">
      <c r="D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</row>
    <row r="943" spans="4:56" ht="13.2" x14ac:dyDescent="0.25">
      <c r="D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</row>
    <row r="944" spans="4:56" ht="13.2" x14ac:dyDescent="0.25">
      <c r="D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</row>
    <row r="945" spans="4:56" ht="13.2" x14ac:dyDescent="0.25">
      <c r="D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</row>
    <row r="946" spans="4:56" ht="13.2" x14ac:dyDescent="0.25">
      <c r="D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</row>
    <row r="947" spans="4:56" ht="13.2" x14ac:dyDescent="0.25">
      <c r="D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</row>
    <row r="948" spans="4:56" ht="13.2" x14ac:dyDescent="0.25">
      <c r="D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</row>
    <row r="949" spans="4:56" ht="13.2" x14ac:dyDescent="0.25">
      <c r="D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</row>
    <row r="950" spans="4:56" ht="13.2" x14ac:dyDescent="0.25">
      <c r="D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</row>
    <row r="951" spans="4:56" ht="13.2" x14ac:dyDescent="0.25">
      <c r="D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</row>
    <row r="952" spans="4:56" ht="13.2" x14ac:dyDescent="0.25">
      <c r="D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</row>
    <row r="953" spans="4:56" ht="13.2" x14ac:dyDescent="0.25">
      <c r="D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</row>
    <row r="954" spans="4:56" ht="13.2" x14ac:dyDescent="0.25">
      <c r="D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</row>
    <row r="955" spans="4:56" ht="13.2" x14ac:dyDescent="0.25">
      <c r="D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</row>
    <row r="956" spans="4:56" ht="13.2" x14ac:dyDescent="0.25">
      <c r="D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</row>
    <row r="957" spans="4:56" ht="13.2" x14ac:dyDescent="0.25">
      <c r="D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</row>
    <row r="958" spans="4:56" ht="13.2" x14ac:dyDescent="0.25">
      <c r="D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</row>
    <row r="959" spans="4:56" ht="13.2" x14ac:dyDescent="0.25">
      <c r="D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</row>
    <row r="960" spans="4:56" ht="13.2" x14ac:dyDescent="0.25">
      <c r="D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</row>
    <row r="961" spans="4:56" ht="13.2" x14ac:dyDescent="0.25">
      <c r="D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</row>
    <row r="962" spans="4:56" ht="13.2" x14ac:dyDescent="0.25">
      <c r="D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</row>
    <row r="963" spans="4:56" ht="13.2" x14ac:dyDescent="0.25">
      <c r="D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</row>
    <row r="964" spans="4:56" ht="13.2" x14ac:dyDescent="0.25">
      <c r="D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</row>
    <row r="965" spans="4:56" ht="13.2" x14ac:dyDescent="0.25">
      <c r="D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</row>
    <row r="966" spans="4:56" ht="13.2" x14ac:dyDescent="0.25">
      <c r="D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</row>
    <row r="967" spans="4:56" ht="13.2" x14ac:dyDescent="0.25">
      <c r="D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</row>
    <row r="968" spans="4:56" ht="13.2" x14ac:dyDescent="0.25">
      <c r="D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</row>
    <row r="969" spans="4:56" ht="13.2" x14ac:dyDescent="0.25">
      <c r="D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</row>
    <row r="970" spans="4:56" ht="13.2" x14ac:dyDescent="0.25">
      <c r="D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</row>
    <row r="971" spans="4:56" ht="13.2" x14ac:dyDescent="0.25">
      <c r="D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</row>
    <row r="972" spans="4:56" ht="13.2" x14ac:dyDescent="0.25">
      <c r="D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</row>
    <row r="973" spans="4:56" ht="13.2" x14ac:dyDescent="0.25">
      <c r="D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</row>
    <row r="974" spans="4:56" ht="13.2" x14ac:dyDescent="0.25">
      <c r="D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</row>
    <row r="975" spans="4:56" ht="13.2" x14ac:dyDescent="0.25">
      <c r="D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</row>
    <row r="976" spans="4:56" ht="13.2" x14ac:dyDescent="0.25">
      <c r="D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</row>
    <row r="977" spans="4:56" ht="13.2" x14ac:dyDescent="0.25">
      <c r="D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</row>
    <row r="978" spans="4:56" ht="13.2" x14ac:dyDescent="0.25">
      <c r="D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</row>
    <row r="979" spans="4:56" ht="13.2" x14ac:dyDescent="0.25">
      <c r="D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</row>
    <row r="980" spans="4:56" ht="13.2" x14ac:dyDescent="0.25">
      <c r="D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</row>
    <row r="981" spans="4:56" ht="13.2" x14ac:dyDescent="0.25">
      <c r="D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</row>
    <row r="982" spans="4:56" ht="13.2" x14ac:dyDescent="0.25">
      <c r="D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</row>
    <row r="983" spans="4:56" ht="13.2" x14ac:dyDescent="0.25">
      <c r="D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</row>
    <row r="984" spans="4:56" ht="13.2" x14ac:dyDescent="0.25">
      <c r="D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</row>
    <row r="985" spans="4:56" ht="13.2" x14ac:dyDescent="0.25">
      <c r="D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</row>
    <row r="986" spans="4:56" ht="13.2" x14ac:dyDescent="0.25">
      <c r="D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</row>
    <row r="987" spans="4:56" ht="13.2" x14ac:dyDescent="0.25">
      <c r="D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</row>
    <row r="988" spans="4:56" ht="13.2" x14ac:dyDescent="0.25">
      <c r="D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</row>
    <row r="989" spans="4:56" ht="13.2" x14ac:dyDescent="0.25">
      <c r="D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</row>
    <row r="990" spans="4:56" ht="13.2" x14ac:dyDescent="0.25">
      <c r="D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</row>
    <row r="991" spans="4:56" ht="13.2" x14ac:dyDescent="0.25">
      <c r="D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</row>
    <row r="992" spans="4:56" ht="13.2" x14ac:dyDescent="0.25">
      <c r="D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</row>
    <row r="993" spans="4:56" ht="13.2" x14ac:dyDescent="0.25">
      <c r="D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</row>
    <row r="994" spans="4:56" ht="13.2" x14ac:dyDescent="0.25">
      <c r="D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</row>
    <row r="995" spans="4:56" ht="13.2" x14ac:dyDescent="0.25">
      <c r="D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</row>
    <row r="996" spans="4:56" ht="13.2" x14ac:dyDescent="0.25">
      <c r="D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</row>
    <row r="997" spans="4:56" ht="13.2" x14ac:dyDescent="0.25">
      <c r="D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</row>
    <row r="998" spans="4:56" ht="13.2" x14ac:dyDescent="0.25">
      <c r="D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</row>
    <row r="999" spans="4:56" ht="13.2" x14ac:dyDescent="0.25">
      <c r="D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</row>
    <row r="1000" spans="4:56" ht="13.2" x14ac:dyDescent="0.25">
      <c r="D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</row>
  </sheetData>
  <conditionalFormatting sqref="D5:D44">
    <cfRule type="containsText" dxfId="138" priority="3" operator="containsText" text="m">
      <formula>NOT(ISERROR(SEARCH(("m"),(D5))))</formula>
    </cfRule>
  </conditionalFormatting>
  <conditionalFormatting sqref="D5:D44">
    <cfRule type="containsText" dxfId="137" priority="4" operator="containsText" text="f">
      <formula>NOT(ISERROR(SEARCH(("f"),(D5))))</formula>
    </cfRule>
  </conditionalFormatting>
  <conditionalFormatting sqref="I45 AJ47:AX47 I47:AG47 I5:AG44">
    <cfRule type="cellIs" dxfId="2" priority="5" operator="between">
      <formula>SUM(I$4*0.8)</formula>
      <formula>I$4</formula>
    </cfRule>
  </conditionalFormatting>
  <conditionalFormatting sqref="I45 AJ47:AX47 I47:AG47 I5:AG44">
    <cfRule type="cellIs" dxfId="1" priority="6" operator="between">
      <formula>SUM(I$4*0.6)</formula>
      <formula>SUM(I$4*0.79)</formula>
    </cfRule>
  </conditionalFormatting>
  <conditionalFormatting sqref="I45 AJ47:AX47 I47:AG47 I5:AG44">
    <cfRule type="cellIs" dxfId="0" priority="7" operator="lessThan">
      <formula>SUM(I$4*0.59)</formula>
    </cfRule>
  </conditionalFormatting>
  <conditionalFormatting sqref="E47:F47 AJ47:AX47 I47:AG47 E5:F44">
    <cfRule type="cellIs" dxfId="136" priority="8" operator="equal">
      <formula>0</formula>
    </cfRule>
  </conditionalFormatting>
  <conditionalFormatting sqref="E47:F47 AJ47:AX47 I47:AG47 E5:F44">
    <cfRule type="cellIs" dxfId="135" priority="9" operator="between">
      <formula>1</formula>
      <formula>59.99</formula>
    </cfRule>
  </conditionalFormatting>
  <conditionalFormatting sqref="E47:F47 AJ47:AX47 I47:AG47 E5:F44">
    <cfRule type="cellIs" dxfId="134" priority="10" operator="between">
      <formula>60</formula>
      <formula>73.5</formula>
    </cfRule>
  </conditionalFormatting>
  <conditionalFormatting sqref="E47:F47 AJ47:AX47 I47:AG47 E5:F44">
    <cfRule type="cellIs" dxfId="133" priority="11" operator="between">
      <formula>73.6</formula>
      <formula>87.5</formula>
    </cfRule>
  </conditionalFormatting>
  <conditionalFormatting sqref="E47:F47 AJ47:AX47 I47:AG47 E5:F44">
    <cfRule type="cellIs" dxfId="132" priority="12" operator="greaterThanOrEqual">
      <formula>87.6</formula>
    </cfRule>
  </conditionalFormatting>
  <conditionalFormatting sqref="E5:E44">
    <cfRule type="cellIs" dxfId="131" priority="2" operator="equal">
      <formula>0</formula>
    </cfRule>
  </conditionalFormatting>
  <conditionalFormatting sqref="I50:AG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0A88-1927-4C2B-BBA3-6EC2D3A9FC9D}">
  <dimension ref="A1:AD1000"/>
  <sheetViews>
    <sheetView workbookViewId="0">
      <selection activeCell="C7" sqref="C5:C7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2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>
        <v>90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>
        <f>AVERAGEIF(AC5:AC44,"&gt;=1")</f>
        <v>90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50" priority="14" operator="lessThan">
      <formula>-0.001</formula>
    </cfRule>
  </conditionalFormatting>
  <conditionalFormatting sqref="F5:F44 I5:I44 L5:L44 O5:O44 R5:R44 U5:U44 X5:X44 AA5:AC44">
    <cfRule type="cellIs" dxfId="49" priority="15" operator="greaterThanOrEqual">
      <formula>0.0001</formula>
    </cfRule>
  </conditionalFormatting>
  <conditionalFormatting sqref="F7 I7 L7 O7 R7 U7 X7 AA7:AC7">
    <cfRule type="cellIs" dxfId="48" priority="16" operator="equal">
      <formula>E7</formula>
    </cfRule>
  </conditionalFormatting>
  <conditionalFormatting sqref="F5:F44">
    <cfRule type="cellIs" dxfId="47" priority="13" operator="equal">
      <formula>""</formula>
    </cfRule>
  </conditionalFormatting>
  <conditionalFormatting sqref="I5:I44">
    <cfRule type="cellIs" dxfId="46" priority="12" operator="equal">
      <formula>""</formula>
    </cfRule>
  </conditionalFormatting>
  <conditionalFormatting sqref="L5:L44">
    <cfRule type="cellIs" dxfId="45" priority="11" operator="equal">
      <formula>""</formula>
    </cfRule>
  </conditionalFormatting>
  <conditionalFormatting sqref="O5:O44">
    <cfRule type="cellIs" dxfId="44" priority="10" operator="equal">
      <formula>""</formula>
    </cfRule>
  </conditionalFormatting>
  <conditionalFormatting sqref="R5:R44">
    <cfRule type="cellIs" dxfId="43" priority="9" operator="equal">
      <formula>""</formula>
    </cfRule>
  </conditionalFormatting>
  <conditionalFormatting sqref="U5:U44">
    <cfRule type="cellIs" dxfId="42" priority="8" operator="equal">
      <formula>""</formula>
    </cfRule>
  </conditionalFormatting>
  <conditionalFormatting sqref="X5:X44">
    <cfRule type="cellIs" dxfId="41" priority="7" operator="equal">
      <formula>""</formula>
    </cfRule>
  </conditionalFormatting>
  <conditionalFormatting sqref="AA5:AA44">
    <cfRule type="cellIs" dxfId="40" priority="6" operator="equal">
      <formula>""</formula>
    </cfRule>
  </conditionalFormatting>
  <conditionalFormatting sqref="AB5:AB44">
    <cfRule type="cellIs" dxfId="39" priority="5" operator="equal">
      <formula>""</formula>
    </cfRule>
  </conditionalFormatting>
  <conditionalFormatting sqref="AC5:AC44">
    <cfRule type="cellIs" dxfId="38" priority="4" operator="equal">
      <formula>""</formula>
    </cfRule>
  </conditionalFormatting>
  <conditionalFormatting sqref="AD5:AD44">
    <cfRule type="cellIs" dxfId="37" priority="2" operator="lessThan">
      <formula>-0.001</formula>
    </cfRule>
  </conditionalFormatting>
  <conditionalFormatting sqref="AD5:AD44">
    <cfRule type="cellIs" dxfId="36" priority="3" operator="greaterThanOrEqual">
      <formula>0.0001</formula>
    </cfRule>
  </conditionalFormatting>
  <conditionalFormatting sqref="AD5:AD44">
    <cfRule type="cellIs" dxfId="35" priority="1" operator="equal">
      <formula>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00BD-48A6-4115-B7C5-6921E0AF615B}">
  <dimension ref="A1:AD1000"/>
  <sheetViews>
    <sheetView workbookViewId="0">
      <selection activeCell="E5" sqref="E5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66" priority="14" operator="lessThan">
      <formula>-0.001</formula>
    </cfRule>
  </conditionalFormatting>
  <conditionalFormatting sqref="F5:F44 I5:I44 L5:L44 O5:O44 R5:R44 U5:U44 X5:X44 AA5:AC44">
    <cfRule type="cellIs" dxfId="65" priority="15" operator="greaterThanOrEqual">
      <formula>0.0001</formula>
    </cfRule>
  </conditionalFormatting>
  <conditionalFormatting sqref="F7 I7 L7 O7 R7 U7 X7 AA7:AC7">
    <cfRule type="cellIs" dxfId="64" priority="16" operator="equal">
      <formula>E7</formula>
    </cfRule>
  </conditionalFormatting>
  <conditionalFormatting sqref="F5:F44">
    <cfRule type="cellIs" dxfId="63" priority="13" operator="equal">
      <formula>""</formula>
    </cfRule>
  </conditionalFormatting>
  <conditionalFormatting sqref="I5:I44">
    <cfRule type="cellIs" dxfId="62" priority="12" operator="equal">
      <formula>""</formula>
    </cfRule>
  </conditionalFormatting>
  <conditionalFormatting sqref="L5:L44">
    <cfRule type="cellIs" dxfId="61" priority="11" operator="equal">
      <formula>""</formula>
    </cfRule>
  </conditionalFormatting>
  <conditionalFormatting sqref="O5:O44">
    <cfRule type="cellIs" dxfId="60" priority="10" operator="equal">
      <formula>""</formula>
    </cfRule>
  </conditionalFormatting>
  <conditionalFormatting sqref="R5:R44">
    <cfRule type="cellIs" dxfId="59" priority="9" operator="equal">
      <formula>""</formula>
    </cfRule>
  </conditionalFormatting>
  <conditionalFormatting sqref="U5:U44">
    <cfRule type="cellIs" dxfId="58" priority="8" operator="equal">
      <formula>""</formula>
    </cfRule>
  </conditionalFormatting>
  <conditionalFormatting sqref="X5:X44">
    <cfRule type="cellIs" dxfId="57" priority="7" operator="equal">
      <formula>""</formula>
    </cfRule>
  </conditionalFormatting>
  <conditionalFormatting sqref="AA5:AA44">
    <cfRule type="cellIs" dxfId="56" priority="6" operator="equal">
      <formula>""</formula>
    </cfRule>
  </conditionalFormatting>
  <conditionalFormatting sqref="AB5:AB44">
    <cfRule type="cellIs" dxfId="55" priority="5" operator="equal">
      <formula>""</formula>
    </cfRule>
  </conditionalFormatting>
  <conditionalFormatting sqref="AC5:AC44">
    <cfRule type="cellIs" dxfId="54" priority="4" operator="equal">
      <formula>""</formula>
    </cfRule>
  </conditionalFormatting>
  <conditionalFormatting sqref="AD5:AD44">
    <cfRule type="cellIs" dxfId="53" priority="2" operator="lessThan">
      <formula>-0.001</formula>
    </cfRule>
  </conditionalFormatting>
  <conditionalFormatting sqref="AD5:AD44">
    <cfRule type="cellIs" dxfId="52" priority="3" operator="greaterThanOrEqual">
      <formula>0.0001</formula>
    </cfRule>
  </conditionalFormatting>
  <conditionalFormatting sqref="AD5:AD44">
    <cfRule type="cellIs" dxfId="51" priority="1" operator="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5918-1C4C-4924-97B9-D27D34210880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82" priority="14" operator="lessThan">
      <formula>-0.001</formula>
    </cfRule>
  </conditionalFormatting>
  <conditionalFormatting sqref="F5:F44 I5:I44 L5:L44 O5:O44 R5:R44 U5:U44 X5:X44 AA5:AC44">
    <cfRule type="cellIs" dxfId="81" priority="15" operator="greaterThanOrEqual">
      <formula>0.0001</formula>
    </cfRule>
  </conditionalFormatting>
  <conditionalFormatting sqref="F7 I7 L7 O7 R7 U7 X7 AA7:AC7">
    <cfRule type="cellIs" dxfId="80" priority="16" operator="equal">
      <formula>E7</formula>
    </cfRule>
  </conditionalFormatting>
  <conditionalFormatting sqref="F5:F44">
    <cfRule type="cellIs" dxfId="79" priority="13" operator="equal">
      <formula>""</formula>
    </cfRule>
  </conditionalFormatting>
  <conditionalFormatting sqref="I5:I44">
    <cfRule type="cellIs" dxfId="78" priority="12" operator="equal">
      <formula>""</formula>
    </cfRule>
  </conditionalFormatting>
  <conditionalFormatting sqref="L5:L44">
    <cfRule type="cellIs" dxfId="77" priority="11" operator="equal">
      <formula>""</formula>
    </cfRule>
  </conditionalFormatting>
  <conditionalFormatting sqref="O5:O44">
    <cfRule type="cellIs" dxfId="76" priority="10" operator="equal">
      <formula>""</formula>
    </cfRule>
  </conditionalFormatting>
  <conditionalFormatting sqref="R5:R44">
    <cfRule type="cellIs" dxfId="75" priority="9" operator="equal">
      <formula>""</formula>
    </cfRule>
  </conditionalFormatting>
  <conditionalFormatting sqref="U5:U44">
    <cfRule type="cellIs" dxfId="74" priority="8" operator="equal">
      <formula>""</formula>
    </cfRule>
  </conditionalFormatting>
  <conditionalFormatting sqref="X5:X44">
    <cfRule type="cellIs" dxfId="73" priority="7" operator="equal">
      <formula>""</formula>
    </cfRule>
  </conditionalFormatting>
  <conditionalFormatting sqref="AA5:AA44">
    <cfRule type="cellIs" dxfId="72" priority="6" operator="equal">
      <formula>""</formula>
    </cfRule>
  </conditionalFormatting>
  <conditionalFormatting sqref="AB5:AB44">
    <cfRule type="cellIs" dxfId="71" priority="5" operator="equal">
      <formula>""</formula>
    </cfRule>
  </conditionalFormatting>
  <conditionalFormatting sqref="AC5:AC44">
    <cfRule type="cellIs" dxfId="70" priority="4" operator="equal">
      <formula>""</formula>
    </cfRule>
  </conditionalFormatting>
  <conditionalFormatting sqref="AD5:AD44">
    <cfRule type="cellIs" dxfId="69" priority="2" operator="lessThan">
      <formula>-0.001</formula>
    </cfRule>
  </conditionalFormatting>
  <conditionalFormatting sqref="AD5:AD44">
    <cfRule type="cellIs" dxfId="68" priority="3" operator="greaterThanOrEqual">
      <formula>0.0001</formula>
    </cfRule>
  </conditionalFormatting>
  <conditionalFormatting sqref="AD5:AD44">
    <cfRule type="cellIs" dxfId="67" priority="1" operator="equal">
      <formula>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1E7F-CCF9-45C1-AF18-AC8FD6C222E5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98" priority="14" operator="lessThan">
      <formula>-0.001</formula>
    </cfRule>
  </conditionalFormatting>
  <conditionalFormatting sqref="F5:F44 I5:I44 L5:L44 O5:O44 R5:R44 U5:U44 X5:X44 AA5:AC44">
    <cfRule type="cellIs" dxfId="97" priority="15" operator="greaterThanOrEqual">
      <formula>0.0001</formula>
    </cfRule>
  </conditionalFormatting>
  <conditionalFormatting sqref="F7 I7 L7 O7 R7 U7 X7 AA7:AC7">
    <cfRule type="cellIs" dxfId="96" priority="16" operator="equal">
      <formula>E7</formula>
    </cfRule>
  </conditionalFormatting>
  <conditionalFormatting sqref="F5:F44">
    <cfRule type="cellIs" dxfId="95" priority="13" operator="equal">
      <formula>""</formula>
    </cfRule>
  </conditionalFormatting>
  <conditionalFormatting sqref="I5:I44">
    <cfRule type="cellIs" dxfId="94" priority="12" operator="equal">
      <formula>""</formula>
    </cfRule>
  </conditionalFormatting>
  <conditionalFormatting sqref="L5:L44">
    <cfRule type="cellIs" dxfId="93" priority="11" operator="equal">
      <formula>""</formula>
    </cfRule>
  </conditionalFormatting>
  <conditionalFormatting sqref="O5:O44">
    <cfRule type="cellIs" dxfId="92" priority="10" operator="equal">
      <formula>""</formula>
    </cfRule>
  </conditionalFormatting>
  <conditionalFormatting sqref="R5:R44">
    <cfRule type="cellIs" dxfId="91" priority="9" operator="equal">
      <formula>""</formula>
    </cfRule>
  </conditionalFormatting>
  <conditionalFormatting sqref="U5:U44">
    <cfRule type="cellIs" dxfId="90" priority="8" operator="equal">
      <formula>""</formula>
    </cfRule>
  </conditionalFormatting>
  <conditionalFormatting sqref="X5:X44">
    <cfRule type="cellIs" dxfId="89" priority="7" operator="equal">
      <formula>""</formula>
    </cfRule>
  </conditionalFormatting>
  <conditionalFormatting sqref="AA5:AA44">
    <cfRule type="cellIs" dxfId="88" priority="6" operator="equal">
      <formula>""</formula>
    </cfRule>
  </conditionalFormatting>
  <conditionalFormatting sqref="AB5:AB44">
    <cfRule type="cellIs" dxfId="87" priority="5" operator="equal">
      <formula>""</formula>
    </cfRule>
  </conditionalFormatting>
  <conditionalFormatting sqref="AC5:AC44">
    <cfRule type="cellIs" dxfId="86" priority="4" operator="equal">
      <formula>""</formula>
    </cfRule>
  </conditionalFormatting>
  <conditionalFormatting sqref="AD5:AD44">
    <cfRule type="cellIs" dxfId="85" priority="2" operator="lessThan">
      <formula>-0.001</formula>
    </cfRule>
  </conditionalFormatting>
  <conditionalFormatting sqref="AD5:AD44">
    <cfRule type="cellIs" dxfId="84" priority="3" operator="greaterThanOrEqual">
      <formula>0.0001</formula>
    </cfRule>
  </conditionalFormatting>
  <conditionalFormatting sqref="AD5:AD44">
    <cfRule type="cellIs" dxfId="83" priority="1" operator="equal">
      <formula>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DCBF-25D0-4114-B858-F10617868621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114" priority="14" operator="lessThan">
      <formula>-0.001</formula>
    </cfRule>
  </conditionalFormatting>
  <conditionalFormatting sqref="F5:F44 I5:I44 L5:L44 O5:O44 R5:R44 U5:U44 X5:X44 AA5:AC44">
    <cfRule type="cellIs" dxfId="113" priority="15" operator="greaterThanOrEqual">
      <formula>0.0001</formula>
    </cfRule>
  </conditionalFormatting>
  <conditionalFormatting sqref="F7 I7 L7 O7 R7 U7 X7 AA7:AC7">
    <cfRule type="cellIs" dxfId="112" priority="16" operator="equal">
      <formula>E7</formula>
    </cfRule>
  </conditionalFormatting>
  <conditionalFormatting sqref="F5:F44">
    <cfRule type="cellIs" dxfId="111" priority="13" operator="equal">
      <formula>""</formula>
    </cfRule>
  </conditionalFormatting>
  <conditionalFormatting sqref="I5:I44">
    <cfRule type="cellIs" dxfId="110" priority="12" operator="equal">
      <formula>""</formula>
    </cfRule>
  </conditionalFormatting>
  <conditionalFormatting sqref="L5:L44">
    <cfRule type="cellIs" dxfId="109" priority="11" operator="equal">
      <formula>""</formula>
    </cfRule>
  </conditionalFormatting>
  <conditionalFormatting sqref="O5:O44">
    <cfRule type="cellIs" dxfId="108" priority="10" operator="equal">
      <formula>""</formula>
    </cfRule>
  </conditionalFormatting>
  <conditionalFormatting sqref="R5:R44">
    <cfRule type="cellIs" dxfId="107" priority="9" operator="equal">
      <formula>""</formula>
    </cfRule>
  </conditionalFormatting>
  <conditionalFormatting sqref="U5:U44">
    <cfRule type="cellIs" dxfId="106" priority="8" operator="equal">
      <formula>""</formula>
    </cfRule>
  </conditionalFormatting>
  <conditionalFormatting sqref="X5:X44">
    <cfRule type="cellIs" dxfId="105" priority="7" operator="equal">
      <formula>""</formula>
    </cfRule>
  </conditionalFormatting>
  <conditionalFormatting sqref="AA5:AA44">
    <cfRule type="cellIs" dxfId="104" priority="6" operator="equal">
      <formula>""</formula>
    </cfRule>
  </conditionalFormatting>
  <conditionalFormatting sqref="AB5:AB44">
    <cfRule type="cellIs" dxfId="103" priority="5" operator="equal">
      <formula>""</formula>
    </cfRule>
  </conditionalFormatting>
  <conditionalFormatting sqref="AC5:AC44">
    <cfRule type="cellIs" dxfId="102" priority="4" operator="equal">
      <formula>""</formula>
    </cfRule>
  </conditionalFormatting>
  <conditionalFormatting sqref="AD5:AD44">
    <cfRule type="cellIs" dxfId="101" priority="2" operator="lessThan">
      <formula>-0.001</formula>
    </cfRule>
  </conditionalFormatting>
  <conditionalFormatting sqref="AD5:AD44">
    <cfRule type="cellIs" dxfId="100" priority="3" operator="greaterThanOrEqual">
      <formula>0.0001</formula>
    </cfRule>
  </conditionalFormatting>
  <conditionalFormatting sqref="AD5:AD44">
    <cfRule type="cellIs" dxfId="99" priority="1" operator="equal">
      <formula>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1A68-918E-4490-9599-ECCF48A690CD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34" priority="14" operator="lessThan">
      <formula>-0.001</formula>
    </cfRule>
  </conditionalFormatting>
  <conditionalFormatting sqref="F5:F44 I5:I44 L5:L44 O5:O44 R5:R44 U5:U44 X5:X44 AA5:AC44">
    <cfRule type="cellIs" dxfId="33" priority="15" operator="greaterThanOrEqual">
      <formula>0.0001</formula>
    </cfRule>
  </conditionalFormatting>
  <conditionalFormatting sqref="F7 I7 L7 O7 R7 U7 X7 AA7:AC7">
    <cfRule type="cellIs" dxfId="32" priority="16" operator="equal">
      <formula>E7</formula>
    </cfRule>
  </conditionalFormatting>
  <conditionalFormatting sqref="F5:F44">
    <cfRule type="cellIs" dxfId="31" priority="13" operator="equal">
      <formula>""</formula>
    </cfRule>
  </conditionalFormatting>
  <conditionalFormatting sqref="I5:I44">
    <cfRule type="cellIs" dxfId="30" priority="12" operator="equal">
      <formula>""</formula>
    </cfRule>
  </conditionalFormatting>
  <conditionalFormatting sqref="L5:L44">
    <cfRule type="cellIs" dxfId="29" priority="11" operator="equal">
      <formula>""</formula>
    </cfRule>
  </conditionalFormatting>
  <conditionalFormatting sqref="O5:O44">
    <cfRule type="cellIs" dxfId="28" priority="10" operator="equal">
      <formula>""</formula>
    </cfRule>
  </conditionalFormatting>
  <conditionalFormatting sqref="R5:R44">
    <cfRule type="cellIs" dxfId="27" priority="9" operator="equal">
      <formula>""</formula>
    </cfRule>
  </conditionalFormatting>
  <conditionalFormatting sqref="U5:U44">
    <cfRule type="cellIs" dxfId="26" priority="8" operator="equal">
      <formula>""</formula>
    </cfRule>
  </conditionalFormatting>
  <conditionalFormatting sqref="X5:X44">
    <cfRule type="cellIs" dxfId="25" priority="7" operator="equal">
      <formula>""</formula>
    </cfRule>
  </conditionalFormatting>
  <conditionalFormatting sqref="AA5:AA44">
    <cfRule type="cellIs" dxfId="24" priority="6" operator="equal">
      <formula>""</formula>
    </cfRule>
  </conditionalFormatting>
  <conditionalFormatting sqref="AB5:AB44">
    <cfRule type="cellIs" dxfId="23" priority="5" operator="equal">
      <formula>""</formula>
    </cfRule>
  </conditionalFormatting>
  <conditionalFormatting sqref="AC5:AC44">
    <cfRule type="cellIs" dxfId="22" priority="4" operator="equal">
      <formula>""</formula>
    </cfRule>
  </conditionalFormatting>
  <conditionalFormatting sqref="AD5:AD44">
    <cfRule type="cellIs" dxfId="21" priority="2" operator="lessThan">
      <formula>-0.001</formula>
    </cfRule>
  </conditionalFormatting>
  <conditionalFormatting sqref="AD5:AD44">
    <cfRule type="cellIs" dxfId="20" priority="3" operator="greaterThanOrEqual">
      <formula>0.0001</formula>
    </cfRule>
  </conditionalFormatting>
  <conditionalFormatting sqref="AD5:AD44">
    <cfRule type="cellIs" dxfId="19" priority="1" operator="equal">
      <formula>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1"/>
      <c r="D1" s="3" t="s">
        <v>1</v>
      </c>
      <c r="E1" s="70"/>
      <c r="F1" s="4"/>
      <c r="G1" s="3" t="s">
        <v>1</v>
      </c>
      <c r="H1" s="1"/>
      <c r="I1" s="4"/>
      <c r="J1" s="3" t="s">
        <v>1</v>
      </c>
      <c r="K1" s="1"/>
      <c r="L1" s="4"/>
      <c r="M1" s="3" t="s">
        <v>1</v>
      </c>
      <c r="N1" s="1"/>
      <c r="O1" s="4"/>
      <c r="P1" s="3" t="s">
        <v>1</v>
      </c>
      <c r="Q1" s="1"/>
      <c r="R1" s="4"/>
      <c r="S1" s="3" t="s">
        <v>1</v>
      </c>
      <c r="T1" s="1"/>
      <c r="U1" s="4"/>
      <c r="V1" s="3" t="s">
        <v>1</v>
      </c>
      <c r="W1" s="1"/>
      <c r="X1" s="4"/>
      <c r="Y1" s="3" t="s">
        <v>1</v>
      </c>
      <c r="Z1" s="1"/>
      <c r="AA1" s="4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3" t="s">
        <v>7</v>
      </c>
      <c r="E2" s="9"/>
      <c r="F2" s="4"/>
      <c r="G2" s="3" t="s">
        <v>7</v>
      </c>
      <c r="H2" s="9"/>
      <c r="I2" s="4"/>
      <c r="J2" s="3" t="s">
        <v>7</v>
      </c>
      <c r="K2" s="9"/>
      <c r="L2" s="4"/>
      <c r="M2" s="3" t="s">
        <v>7</v>
      </c>
      <c r="N2" s="9"/>
      <c r="O2" s="4"/>
      <c r="P2" s="3" t="s">
        <v>7</v>
      </c>
      <c r="Q2" s="9"/>
      <c r="R2" s="4"/>
      <c r="S2" s="3" t="s">
        <v>7</v>
      </c>
      <c r="T2" s="9"/>
      <c r="U2" s="4"/>
      <c r="V2" s="3" t="s">
        <v>7</v>
      </c>
      <c r="W2" s="9"/>
      <c r="X2" s="4"/>
      <c r="Y2" s="3" t="s">
        <v>7</v>
      </c>
      <c r="Z2" s="9"/>
      <c r="AA2" s="4"/>
      <c r="AB2" s="63"/>
      <c r="AC2" s="63"/>
    </row>
    <row r="3" spans="1:30" ht="15.75" customHeight="1" x14ac:dyDescent="0.25">
      <c r="C3" s="1"/>
      <c r="D3" s="3" t="s">
        <v>24</v>
      </c>
      <c r="E3" s="7" t="s">
        <v>25</v>
      </c>
      <c r="F3" s="11"/>
      <c r="G3" s="3" t="s">
        <v>24</v>
      </c>
      <c r="H3" s="7" t="s">
        <v>25</v>
      </c>
      <c r="I3" s="12"/>
      <c r="J3" s="3" t="s">
        <v>24</v>
      </c>
      <c r="K3" s="7" t="s">
        <v>25</v>
      </c>
      <c r="L3" s="12"/>
      <c r="M3" s="3" t="s">
        <v>24</v>
      </c>
      <c r="N3" s="7" t="s">
        <v>25</v>
      </c>
      <c r="O3" s="12"/>
      <c r="P3" s="3" t="s">
        <v>24</v>
      </c>
      <c r="Q3" s="7" t="s">
        <v>25</v>
      </c>
      <c r="R3" s="12"/>
      <c r="S3" s="3" t="s">
        <v>24</v>
      </c>
      <c r="T3" s="7" t="s">
        <v>25</v>
      </c>
      <c r="U3" s="12"/>
      <c r="V3" s="3" t="s">
        <v>24</v>
      </c>
      <c r="W3" s="7" t="s">
        <v>25</v>
      </c>
      <c r="X3" s="12"/>
      <c r="Y3" s="3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0" t="s">
        <v>30</v>
      </c>
      <c r="B4" s="10" t="s">
        <v>32</v>
      </c>
      <c r="C4" s="1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3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1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1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1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1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1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1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1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1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1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1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1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1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1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1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1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1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1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1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1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1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1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1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1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1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1"/>
      <c r="E44" s="23">
        <f t="shared" si="0"/>
        <v>0</v>
      </c>
      <c r="F44" s="20" t="str">
        <f t="shared" si="1"/>
        <v/>
      </c>
      <c r="G44" s="31"/>
      <c r="H44" s="23">
        <f t="shared" si="2"/>
        <v>0</v>
      </c>
      <c r="I44" s="20" t="str">
        <f t="shared" si="3"/>
        <v/>
      </c>
      <c r="J44" s="31"/>
      <c r="K44" s="23">
        <f t="shared" si="4"/>
        <v>0</v>
      </c>
      <c r="L44" s="20" t="str">
        <f t="shared" si="5"/>
        <v/>
      </c>
      <c r="M44" s="31"/>
      <c r="N44" s="23">
        <f t="shared" si="6"/>
        <v>0</v>
      </c>
      <c r="O44" s="20" t="str">
        <f t="shared" si="11"/>
        <v/>
      </c>
      <c r="P44" s="31"/>
      <c r="Q44" s="23">
        <f t="shared" si="7"/>
        <v>0</v>
      </c>
      <c r="R44" s="20" t="str">
        <f t="shared" si="12"/>
        <v/>
      </c>
      <c r="S44" s="31"/>
      <c r="T44" s="23">
        <f t="shared" si="8"/>
        <v>0</v>
      </c>
      <c r="U44" s="20" t="str">
        <f t="shared" si="13"/>
        <v/>
      </c>
      <c r="V44" s="31"/>
      <c r="W44" s="23">
        <f t="shared" si="9"/>
        <v>0</v>
      </c>
      <c r="X44" s="20" t="str">
        <f t="shared" si="14"/>
        <v/>
      </c>
      <c r="Y44" s="31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1"/>
      <c r="D45" s="25"/>
      <c r="E45" s="5"/>
      <c r="F45" s="4"/>
      <c r="G45" s="25"/>
      <c r="H45" s="5"/>
      <c r="I45" s="4"/>
      <c r="J45" s="25"/>
      <c r="K45" s="5"/>
      <c r="L45" s="4"/>
      <c r="M45" s="25"/>
      <c r="N45" s="5"/>
      <c r="O45" s="4"/>
      <c r="P45" s="25"/>
      <c r="Q45" s="5"/>
      <c r="R45" s="4"/>
      <c r="S45" s="25"/>
      <c r="T45" s="5"/>
      <c r="U45" s="4"/>
      <c r="V45" s="25"/>
      <c r="W45" s="5"/>
      <c r="X45" s="4"/>
      <c r="Y45" s="25"/>
      <c r="Z45" s="5"/>
      <c r="AA45" s="4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0" t="s">
        <v>45</v>
      </c>
      <c r="B47">
        <f>'Fiche + Analyse'!C45</f>
        <v>2</v>
      </c>
      <c r="C47" s="1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1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1"/>
      <c r="D49" s="25"/>
      <c r="E49" s="5"/>
      <c r="F49" s="4"/>
      <c r="G49" s="25"/>
      <c r="H49" s="5"/>
      <c r="I49" s="4"/>
      <c r="J49" s="25"/>
      <c r="K49" s="5"/>
      <c r="L49" s="4"/>
      <c r="M49" s="25"/>
      <c r="N49" s="5"/>
      <c r="O49" s="4"/>
      <c r="P49" s="25"/>
      <c r="Q49" s="5"/>
      <c r="R49" s="4"/>
      <c r="S49" s="25"/>
      <c r="T49" s="5"/>
      <c r="U49" s="4"/>
      <c r="V49" s="25"/>
      <c r="W49" s="5"/>
      <c r="X49" s="4"/>
      <c r="Y49" s="25"/>
      <c r="Z49" s="5"/>
      <c r="AA49" s="4"/>
      <c r="AB49" s="63"/>
      <c r="AC49" s="63"/>
    </row>
    <row r="50" spans="3:29" ht="13.2" x14ac:dyDescent="0.25">
      <c r="C50" s="1"/>
      <c r="D50" s="25"/>
      <c r="E50" s="5"/>
      <c r="F50" s="4"/>
      <c r="G50" s="25"/>
      <c r="H50" s="5"/>
      <c r="I50" s="4"/>
      <c r="J50" s="25"/>
      <c r="K50" s="5"/>
      <c r="L50" s="4"/>
      <c r="M50" s="25"/>
      <c r="N50" s="5"/>
      <c r="O50" s="4"/>
      <c r="P50" s="25"/>
      <c r="Q50" s="5"/>
      <c r="R50" s="4"/>
      <c r="S50" s="25"/>
      <c r="T50" s="5"/>
      <c r="U50" s="4"/>
      <c r="V50" s="25"/>
      <c r="W50" s="5"/>
      <c r="X50" s="4"/>
      <c r="Y50" s="25"/>
      <c r="Z50" s="5"/>
      <c r="AA50" s="4"/>
      <c r="AB50" s="63"/>
      <c r="AC50" s="63"/>
    </row>
    <row r="51" spans="3:29" ht="13.2" x14ac:dyDescent="0.25">
      <c r="C51" s="1"/>
      <c r="D51" s="25"/>
      <c r="E51" s="5"/>
      <c r="F51" s="4"/>
      <c r="G51" s="25"/>
      <c r="H51" s="5"/>
      <c r="I51" s="4"/>
      <c r="J51" s="25"/>
      <c r="K51" s="5"/>
      <c r="L51" s="4"/>
      <c r="M51" s="25"/>
      <c r="N51" s="5"/>
      <c r="O51" s="4"/>
      <c r="P51" s="25"/>
      <c r="Q51" s="5"/>
      <c r="R51" s="4"/>
      <c r="S51" s="25"/>
      <c r="T51" s="5"/>
      <c r="U51" s="4"/>
      <c r="V51" s="25"/>
      <c r="W51" s="5"/>
      <c r="X51" s="4"/>
      <c r="Y51" s="25"/>
      <c r="Z51" s="5"/>
      <c r="AA51" s="4"/>
      <c r="AB51" s="63"/>
      <c r="AC51" s="63"/>
    </row>
    <row r="52" spans="3:29" ht="13.2" x14ac:dyDescent="0.25">
      <c r="C52" s="1"/>
      <c r="D52" s="25"/>
      <c r="E52" s="5"/>
      <c r="F52" s="4"/>
      <c r="G52" s="25"/>
      <c r="H52" s="5"/>
      <c r="I52" s="4"/>
      <c r="J52" s="25"/>
      <c r="K52" s="5"/>
      <c r="L52" s="4"/>
      <c r="M52" s="25"/>
      <c r="N52" s="5"/>
      <c r="O52" s="4"/>
      <c r="P52" s="25"/>
      <c r="Q52" s="5"/>
      <c r="R52" s="4"/>
      <c r="S52" s="25"/>
      <c r="T52" s="5"/>
      <c r="U52" s="4"/>
      <c r="V52" s="25"/>
      <c r="W52" s="5"/>
      <c r="X52" s="4"/>
      <c r="Y52" s="25"/>
      <c r="Z52" s="5"/>
      <c r="AA52" s="4"/>
      <c r="AB52" s="63"/>
      <c r="AC52" s="63"/>
    </row>
    <row r="53" spans="3:29" ht="13.2" x14ac:dyDescent="0.25">
      <c r="C53" s="1"/>
      <c r="D53" s="25"/>
      <c r="E53" s="5"/>
      <c r="F53" s="4"/>
      <c r="G53" s="25"/>
      <c r="H53" s="5"/>
      <c r="I53" s="4"/>
      <c r="J53" s="25"/>
      <c r="K53" s="5"/>
      <c r="L53" s="4"/>
      <c r="M53" s="25"/>
      <c r="N53" s="5"/>
      <c r="O53" s="4"/>
      <c r="P53" s="25"/>
      <c r="Q53" s="5"/>
      <c r="R53" s="4"/>
      <c r="S53" s="25"/>
      <c r="T53" s="5"/>
      <c r="U53" s="4"/>
      <c r="V53" s="25"/>
      <c r="W53" s="5"/>
      <c r="X53" s="4"/>
      <c r="Y53" s="25"/>
      <c r="Z53" s="5"/>
      <c r="AA53" s="4"/>
      <c r="AB53" s="63"/>
      <c r="AC53" s="63"/>
    </row>
    <row r="54" spans="3:29" ht="13.2" x14ac:dyDescent="0.25">
      <c r="C54" s="1"/>
      <c r="D54" s="25"/>
      <c r="E54" s="5"/>
      <c r="F54" s="4"/>
      <c r="G54" s="25"/>
      <c r="H54" s="5"/>
      <c r="I54" s="4"/>
      <c r="J54" s="25"/>
      <c r="K54" s="5"/>
      <c r="L54" s="4"/>
      <c r="M54" s="25"/>
      <c r="N54" s="5"/>
      <c r="O54" s="4"/>
      <c r="P54" s="25"/>
      <c r="Q54" s="5"/>
      <c r="R54" s="4"/>
      <c r="S54" s="25"/>
      <c r="T54" s="5"/>
      <c r="U54" s="4"/>
      <c r="V54" s="25"/>
      <c r="W54" s="5"/>
      <c r="X54" s="4"/>
      <c r="Y54" s="25"/>
      <c r="Z54" s="5"/>
      <c r="AA54" s="4"/>
      <c r="AB54" s="63"/>
      <c r="AC54" s="63"/>
    </row>
    <row r="55" spans="3:29" ht="13.2" x14ac:dyDescent="0.25">
      <c r="C55" s="1"/>
      <c r="D55" s="25"/>
      <c r="E55" s="5"/>
      <c r="F55" s="4"/>
      <c r="G55" s="25"/>
      <c r="H55" s="5"/>
      <c r="I55" s="4"/>
    </row>
    <row r="56" spans="3:29" ht="13.2" x14ac:dyDescent="0.25">
      <c r="C56" s="1"/>
      <c r="D56" s="25"/>
      <c r="E56" s="5"/>
      <c r="F56" s="4"/>
      <c r="G56" s="25"/>
      <c r="H56" s="5"/>
      <c r="I56" s="4"/>
    </row>
    <row r="57" spans="3:29" ht="13.2" x14ac:dyDescent="0.25">
      <c r="C57" s="1"/>
      <c r="D57" s="25"/>
      <c r="E57" s="5"/>
      <c r="F57" s="4"/>
      <c r="G57" s="25"/>
      <c r="H57" s="5"/>
      <c r="I57" s="4"/>
    </row>
    <row r="58" spans="3:29" ht="13.2" x14ac:dyDescent="0.25">
      <c r="C58" s="1"/>
      <c r="D58" s="25"/>
      <c r="E58" s="5"/>
      <c r="F58" s="4"/>
      <c r="G58" s="25"/>
      <c r="H58" s="5"/>
      <c r="I58" s="4"/>
    </row>
    <row r="59" spans="3:29" ht="13.2" x14ac:dyDescent="0.25">
      <c r="C59" s="1"/>
      <c r="D59" s="25"/>
      <c r="E59" s="5"/>
      <c r="F59" s="4"/>
      <c r="G59" s="25"/>
      <c r="H59" s="5"/>
      <c r="I59" s="4"/>
    </row>
    <row r="60" spans="3:29" ht="13.2" x14ac:dyDescent="0.25">
      <c r="C60" s="1"/>
      <c r="D60" s="25"/>
      <c r="E60" s="5"/>
      <c r="F60" s="4"/>
      <c r="G60" s="25"/>
      <c r="H60" s="5"/>
      <c r="I60" s="4"/>
    </row>
    <row r="61" spans="3:29" ht="13.2" x14ac:dyDescent="0.25">
      <c r="C61" s="1"/>
      <c r="D61" s="25"/>
      <c r="E61" s="5"/>
      <c r="F61" s="4"/>
      <c r="G61" s="25"/>
      <c r="H61" s="5"/>
      <c r="I61" s="4"/>
    </row>
    <row r="62" spans="3:29" ht="13.2" x14ac:dyDescent="0.25">
      <c r="C62" s="1"/>
      <c r="D62" s="25"/>
      <c r="E62" s="5"/>
      <c r="F62" s="4"/>
      <c r="G62" s="25"/>
      <c r="H62" s="5"/>
      <c r="I62" s="4"/>
    </row>
    <row r="63" spans="3:29" ht="13.2" x14ac:dyDescent="0.25">
      <c r="C63" s="1"/>
      <c r="D63" s="25"/>
      <c r="E63" s="5"/>
      <c r="F63" s="4"/>
      <c r="G63" s="25"/>
      <c r="H63" s="5"/>
      <c r="I63" s="4"/>
    </row>
    <row r="64" spans="3:29" ht="13.2" x14ac:dyDescent="0.25">
      <c r="C64" s="1"/>
      <c r="D64" s="25"/>
      <c r="E64" s="5"/>
      <c r="F64" s="4"/>
      <c r="G64" s="25"/>
      <c r="H64" s="5"/>
      <c r="I64" s="4"/>
    </row>
    <row r="65" spans="3:9" ht="13.2" x14ac:dyDescent="0.25">
      <c r="C65" s="1"/>
      <c r="D65" s="25"/>
      <c r="E65" s="5"/>
      <c r="F65" s="4"/>
      <c r="G65" s="25"/>
      <c r="H65" s="5"/>
      <c r="I65" s="4"/>
    </row>
    <row r="66" spans="3:9" ht="13.2" x14ac:dyDescent="0.25">
      <c r="C66" s="1"/>
      <c r="D66" s="25"/>
      <c r="E66" s="5"/>
      <c r="F66" s="4"/>
      <c r="G66" s="25"/>
      <c r="H66" s="5"/>
      <c r="I66" s="4"/>
    </row>
    <row r="67" spans="3:9" ht="13.2" x14ac:dyDescent="0.25">
      <c r="C67" s="1"/>
      <c r="D67" s="25"/>
      <c r="E67" s="5"/>
      <c r="F67" s="4"/>
      <c r="G67" s="25"/>
      <c r="H67" s="5"/>
      <c r="I67" s="4"/>
    </row>
    <row r="68" spans="3:9" ht="13.2" x14ac:dyDescent="0.25">
      <c r="C68" s="1"/>
      <c r="D68" s="25"/>
      <c r="E68" s="5"/>
      <c r="F68" s="4"/>
      <c r="G68" s="25"/>
      <c r="H68" s="5"/>
      <c r="I68" s="4"/>
    </row>
    <row r="69" spans="3:9" ht="13.2" x14ac:dyDescent="0.25">
      <c r="C69" s="1"/>
      <c r="D69" s="25"/>
      <c r="E69" s="5"/>
      <c r="F69" s="4"/>
      <c r="G69" s="25"/>
      <c r="H69" s="5"/>
      <c r="I69" s="4"/>
    </row>
    <row r="70" spans="3:9" ht="13.2" x14ac:dyDescent="0.25">
      <c r="C70" s="1"/>
      <c r="D70" s="25"/>
      <c r="E70" s="5"/>
      <c r="F70" s="4"/>
      <c r="G70" s="25"/>
      <c r="H70" s="5"/>
      <c r="I70" s="4"/>
    </row>
    <row r="71" spans="3:9" ht="13.2" x14ac:dyDescent="0.25">
      <c r="C71" s="1"/>
      <c r="D71" s="25"/>
      <c r="E71" s="5"/>
      <c r="F71" s="4"/>
      <c r="G71" s="25"/>
      <c r="H71" s="5"/>
      <c r="I71" s="4"/>
    </row>
    <row r="72" spans="3:9" ht="13.2" x14ac:dyDescent="0.25">
      <c r="C72" s="1"/>
      <c r="D72" s="25"/>
      <c r="E72" s="5"/>
      <c r="F72" s="4"/>
      <c r="G72" s="25"/>
      <c r="H72" s="5"/>
      <c r="I72" s="4"/>
    </row>
    <row r="73" spans="3:9" ht="13.2" x14ac:dyDescent="0.25">
      <c r="C73" s="1"/>
      <c r="D73" s="25"/>
      <c r="E73" s="5"/>
      <c r="F73" s="4"/>
      <c r="G73" s="25"/>
      <c r="H73" s="5"/>
      <c r="I73" s="4"/>
    </row>
    <row r="74" spans="3:9" ht="13.2" x14ac:dyDescent="0.25">
      <c r="C74" s="1"/>
      <c r="D74" s="25"/>
      <c r="E74" s="5"/>
      <c r="F74" s="4"/>
      <c r="G74" s="25"/>
      <c r="H74" s="5"/>
      <c r="I74" s="4"/>
    </row>
    <row r="75" spans="3:9" ht="13.2" x14ac:dyDescent="0.25">
      <c r="C75" s="1"/>
      <c r="D75" s="25"/>
      <c r="E75" s="5"/>
      <c r="F75" s="4"/>
      <c r="G75" s="25"/>
      <c r="H75" s="5"/>
      <c r="I75" s="4"/>
    </row>
    <row r="76" spans="3:9" ht="13.2" x14ac:dyDescent="0.25">
      <c r="C76" s="1"/>
      <c r="D76" s="25"/>
      <c r="E76" s="5"/>
      <c r="F76" s="4"/>
      <c r="G76" s="25"/>
      <c r="H76" s="5"/>
      <c r="I76" s="4"/>
    </row>
    <row r="77" spans="3:9" ht="13.2" x14ac:dyDescent="0.25">
      <c r="C77" s="1"/>
      <c r="D77" s="25"/>
      <c r="E77" s="5"/>
      <c r="F77" s="4"/>
      <c r="G77" s="25"/>
      <c r="H77" s="5"/>
      <c r="I77" s="4"/>
    </row>
    <row r="78" spans="3:9" ht="13.2" x14ac:dyDescent="0.25">
      <c r="C78" s="1"/>
      <c r="D78" s="25"/>
      <c r="E78" s="5"/>
      <c r="F78" s="4"/>
      <c r="G78" s="25"/>
      <c r="H78" s="5"/>
      <c r="I78" s="4"/>
    </row>
    <row r="79" spans="3:9" ht="13.2" x14ac:dyDescent="0.25">
      <c r="C79" s="1"/>
      <c r="D79" s="25"/>
      <c r="E79" s="5"/>
      <c r="F79" s="4"/>
      <c r="G79" s="25"/>
      <c r="H79" s="5"/>
      <c r="I79" s="4"/>
    </row>
    <row r="80" spans="3:9" ht="13.2" x14ac:dyDescent="0.25">
      <c r="C80" s="1"/>
      <c r="D80" s="25"/>
      <c r="E80" s="5"/>
      <c r="F80" s="4"/>
      <c r="G80" s="25"/>
      <c r="H80" s="5"/>
      <c r="I80" s="4"/>
    </row>
    <row r="81" spans="3:9" ht="13.2" x14ac:dyDescent="0.25">
      <c r="C81" s="1"/>
      <c r="D81" s="25"/>
      <c r="E81" s="5"/>
      <c r="F81" s="4"/>
      <c r="G81" s="25"/>
      <c r="H81" s="5"/>
      <c r="I81" s="4"/>
    </row>
    <row r="82" spans="3:9" ht="13.2" x14ac:dyDescent="0.25">
      <c r="C82" s="1"/>
      <c r="D82" s="25"/>
      <c r="E82" s="5"/>
      <c r="F82" s="4"/>
      <c r="G82" s="25"/>
      <c r="H82" s="5"/>
      <c r="I82" s="4"/>
    </row>
    <row r="83" spans="3:9" ht="13.2" x14ac:dyDescent="0.25">
      <c r="C83" s="1"/>
      <c r="D83" s="25"/>
      <c r="E83" s="5"/>
      <c r="F83" s="4"/>
      <c r="G83" s="25"/>
      <c r="H83" s="5"/>
      <c r="I83" s="4"/>
    </row>
    <row r="84" spans="3:9" ht="13.2" x14ac:dyDescent="0.25">
      <c r="C84" s="1"/>
      <c r="D84" s="25"/>
      <c r="E84" s="5"/>
      <c r="F84" s="4"/>
      <c r="G84" s="25"/>
      <c r="H84" s="5"/>
      <c r="I84" s="4"/>
    </row>
    <row r="85" spans="3:9" ht="13.2" x14ac:dyDescent="0.25">
      <c r="C85" s="1"/>
      <c r="D85" s="25"/>
      <c r="E85" s="5"/>
      <c r="F85" s="4"/>
      <c r="G85" s="25"/>
      <c r="H85" s="5"/>
      <c r="I85" s="4"/>
    </row>
    <row r="86" spans="3:9" ht="13.2" x14ac:dyDescent="0.25">
      <c r="C86" s="1"/>
      <c r="D86" s="25"/>
      <c r="E86" s="5"/>
      <c r="F86" s="4"/>
      <c r="G86" s="25"/>
      <c r="H86" s="5"/>
      <c r="I86" s="4"/>
    </row>
    <row r="87" spans="3:9" ht="13.2" x14ac:dyDescent="0.25">
      <c r="C87" s="1"/>
      <c r="D87" s="25"/>
      <c r="E87" s="5"/>
      <c r="F87" s="4"/>
      <c r="G87" s="25"/>
      <c r="H87" s="5"/>
      <c r="I87" s="4"/>
    </row>
    <row r="88" spans="3:9" ht="13.2" x14ac:dyDescent="0.25">
      <c r="C88" s="1"/>
      <c r="D88" s="25"/>
      <c r="E88" s="5"/>
      <c r="F88" s="4"/>
      <c r="G88" s="25"/>
      <c r="H88" s="5"/>
      <c r="I88" s="4"/>
    </row>
    <row r="89" spans="3:9" ht="13.2" x14ac:dyDescent="0.25">
      <c r="C89" s="1"/>
      <c r="D89" s="25"/>
      <c r="E89" s="5"/>
      <c r="F89" s="4"/>
      <c r="G89" s="25"/>
      <c r="H89" s="5"/>
      <c r="I89" s="4"/>
    </row>
    <row r="90" spans="3:9" ht="13.2" x14ac:dyDescent="0.25">
      <c r="C90" s="1"/>
      <c r="D90" s="25"/>
      <c r="E90" s="5"/>
      <c r="F90" s="4"/>
      <c r="G90" s="25"/>
      <c r="H90" s="5"/>
      <c r="I90" s="4"/>
    </row>
    <row r="91" spans="3:9" ht="13.2" x14ac:dyDescent="0.25">
      <c r="C91" s="1"/>
      <c r="D91" s="25"/>
      <c r="E91" s="5"/>
      <c r="F91" s="4"/>
      <c r="G91" s="25"/>
      <c r="H91" s="5"/>
      <c r="I91" s="4"/>
    </row>
    <row r="92" spans="3:9" ht="13.2" x14ac:dyDescent="0.25">
      <c r="C92" s="1"/>
      <c r="D92" s="25"/>
      <c r="E92" s="5"/>
      <c r="F92" s="4"/>
      <c r="G92" s="25"/>
      <c r="H92" s="5"/>
      <c r="I92" s="4"/>
    </row>
    <row r="93" spans="3:9" ht="13.2" x14ac:dyDescent="0.25">
      <c r="C93" s="1"/>
      <c r="D93" s="25"/>
      <c r="E93" s="5"/>
      <c r="F93" s="4"/>
      <c r="G93" s="25"/>
      <c r="H93" s="5"/>
      <c r="I93" s="4"/>
    </row>
    <row r="94" spans="3:9" ht="13.2" x14ac:dyDescent="0.25">
      <c r="C94" s="1"/>
      <c r="D94" s="25"/>
      <c r="E94" s="5"/>
      <c r="F94" s="4"/>
      <c r="G94" s="25"/>
      <c r="H94" s="5"/>
      <c r="I94" s="4"/>
    </row>
    <row r="95" spans="3:9" ht="13.2" x14ac:dyDescent="0.25">
      <c r="C95" s="1"/>
      <c r="D95" s="25"/>
      <c r="E95" s="5"/>
      <c r="F95" s="4"/>
      <c r="G95" s="25"/>
      <c r="H95" s="5"/>
      <c r="I95" s="4"/>
    </row>
    <row r="96" spans="3:9" ht="13.2" x14ac:dyDescent="0.25">
      <c r="C96" s="1"/>
      <c r="D96" s="25"/>
      <c r="E96" s="5"/>
      <c r="F96" s="4"/>
      <c r="G96" s="25"/>
      <c r="H96" s="5"/>
      <c r="I96" s="4"/>
    </row>
    <row r="97" spans="3:9" ht="13.2" x14ac:dyDescent="0.25">
      <c r="C97" s="1"/>
      <c r="D97" s="25"/>
      <c r="E97" s="5"/>
      <c r="F97" s="4"/>
      <c r="G97" s="25"/>
      <c r="H97" s="5"/>
      <c r="I97" s="4"/>
    </row>
    <row r="98" spans="3:9" ht="13.2" x14ac:dyDescent="0.25">
      <c r="C98" s="1"/>
      <c r="D98" s="25"/>
      <c r="E98" s="5"/>
      <c r="F98" s="4"/>
      <c r="G98" s="25"/>
      <c r="H98" s="5"/>
      <c r="I98" s="4"/>
    </row>
    <row r="99" spans="3:9" ht="13.2" x14ac:dyDescent="0.25">
      <c r="C99" s="1"/>
      <c r="D99" s="25"/>
      <c r="E99" s="5"/>
      <c r="F99" s="4"/>
      <c r="G99" s="25"/>
      <c r="H99" s="5"/>
      <c r="I99" s="4"/>
    </row>
    <row r="100" spans="3:9" ht="13.2" x14ac:dyDescent="0.25">
      <c r="C100" s="1"/>
      <c r="D100" s="25"/>
      <c r="E100" s="5"/>
      <c r="F100" s="4"/>
      <c r="G100" s="25"/>
      <c r="H100" s="5"/>
      <c r="I100" s="4"/>
    </row>
    <row r="101" spans="3:9" ht="13.2" x14ac:dyDescent="0.25">
      <c r="C101" s="1"/>
      <c r="D101" s="25"/>
      <c r="E101" s="5"/>
      <c r="F101" s="4"/>
      <c r="G101" s="25"/>
      <c r="H101" s="5"/>
      <c r="I101" s="4"/>
    </row>
    <row r="102" spans="3:9" ht="13.2" x14ac:dyDescent="0.25">
      <c r="C102" s="1"/>
      <c r="D102" s="25"/>
      <c r="E102" s="5"/>
      <c r="F102" s="4"/>
      <c r="G102" s="25"/>
      <c r="H102" s="5"/>
      <c r="I102" s="4"/>
    </row>
    <row r="103" spans="3:9" ht="13.2" x14ac:dyDescent="0.25">
      <c r="C103" s="1"/>
      <c r="D103" s="25"/>
      <c r="E103" s="5"/>
      <c r="F103" s="4"/>
      <c r="G103" s="25"/>
      <c r="H103" s="5"/>
      <c r="I103" s="4"/>
    </row>
    <row r="104" spans="3:9" ht="13.2" x14ac:dyDescent="0.25">
      <c r="C104" s="1"/>
      <c r="D104" s="25"/>
      <c r="E104" s="5"/>
      <c r="F104" s="4"/>
      <c r="G104" s="25"/>
      <c r="H104" s="5"/>
      <c r="I104" s="4"/>
    </row>
    <row r="105" spans="3:9" ht="13.2" x14ac:dyDescent="0.25">
      <c r="C105" s="1"/>
      <c r="D105" s="25"/>
      <c r="E105" s="5"/>
      <c r="F105" s="4"/>
      <c r="G105" s="25"/>
      <c r="H105" s="5"/>
      <c r="I105" s="4"/>
    </row>
    <row r="106" spans="3:9" ht="13.2" x14ac:dyDescent="0.25">
      <c r="C106" s="1"/>
      <c r="D106" s="25"/>
      <c r="E106" s="5"/>
      <c r="F106" s="4"/>
      <c r="G106" s="25"/>
      <c r="H106" s="5"/>
      <c r="I106" s="4"/>
    </row>
    <row r="107" spans="3:9" ht="13.2" x14ac:dyDescent="0.25">
      <c r="C107" s="1"/>
      <c r="D107" s="25"/>
      <c r="E107" s="5"/>
      <c r="F107" s="4"/>
      <c r="G107" s="25"/>
      <c r="H107" s="5"/>
      <c r="I107" s="4"/>
    </row>
    <row r="108" spans="3:9" ht="13.2" x14ac:dyDescent="0.25">
      <c r="C108" s="1"/>
      <c r="D108" s="25"/>
      <c r="E108" s="5"/>
      <c r="F108" s="4"/>
      <c r="G108" s="25"/>
      <c r="H108" s="5"/>
      <c r="I108" s="4"/>
    </row>
    <row r="109" spans="3:9" ht="13.2" x14ac:dyDescent="0.25">
      <c r="C109" s="1"/>
      <c r="D109" s="25"/>
      <c r="E109" s="5"/>
      <c r="F109" s="4"/>
      <c r="G109" s="25"/>
      <c r="H109" s="5"/>
      <c r="I109" s="4"/>
    </row>
    <row r="110" spans="3:9" ht="13.2" x14ac:dyDescent="0.25">
      <c r="C110" s="1"/>
      <c r="D110" s="25"/>
      <c r="E110" s="5"/>
      <c r="F110" s="4"/>
      <c r="G110" s="25"/>
      <c r="H110" s="5"/>
      <c r="I110" s="4"/>
    </row>
    <row r="111" spans="3:9" ht="13.2" x14ac:dyDescent="0.25">
      <c r="C111" s="1"/>
      <c r="D111" s="25"/>
      <c r="E111" s="5"/>
      <c r="F111" s="4"/>
      <c r="G111" s="25"/>
      <c r="H111" s="5"/>
      <c r="I111" s="4"/>
    </row>
    <row r="112" spans="3:9" ht="13.2" x14ac:dyDescent="0.25">
      <c r="C112" s="1"/>
      <c r="D112" s="25"/>
      <c r="E112" s="5"/>
      <c r="F112" s="4"/>
      <c r="G112" s="25"/>
      <c r="H112" s="5"/>
      <c r="I112" s="4"/>
    </row>
    <row r="113" spans="3:9" ht="13.2" x14ac:dyDescent="0.25">
      <c r="C113" s="1"/>
      <c r="D113" s="25"/>
      <c r="E113" s="5"/>
      <c r="F113" s="4"/>
      <c r="G113" s="25"/>
      <c r="H113" s="5"/>
      <c r="I113" s="4"/>
    </row>
    <row r="114" spans="3:9" ht="13.2" x14ac:dyDescent="0.25">
      <c r="C114" s="1"/>
      <c r="D114" s="25"/>
      <c r="E114" s="5"/>
      <c r="F114" s="4"/>
      <c r="G114" s="25"/>
      <c r="H114" s="5"/>
      <c r="I114" s="4"/>
    </row>
    <row r="115" spans="3:9" ht="13.2" x14ac:dyDescent="0.25">
      <c r="C115" s="1"/>
      <c r="D115" s="25"/>
      <c r="E115" s="5"/>
      <c r="F115" s="4"/>
      <c r="G115" s="25"/>
      <c r="H115" s="5"/>
      <c r="I115" s="4"/>
    </row>
    <row r="116" spans="3:9" ht="13.2" x14ac:dyDescent="0.25">
      <c r="C116" s="1"/>
      <c r="D116" s="25"/>
      <c r="E116" s="5"/>
      <c r="F116" s="4"/>
      <c r="G116" s="25"/>
      <c r="H116" s="5"/>
      <c r="I116" s="4"/>
    </row>
    <row r="117" spans="3:9" ht="13.2" x14ac:dyDescent="0.25">
      <c r="C117" s="1"/>
      <c r="D117" s="25"/>
      <c r="E117" s="5"/>
      <c r="F117" s="4"/>
      <c r="G117" s="25"/>
      <c r="H117" s="5"/>
      <c r="I117" s="4"/>
    </row>
    <row r="118" spans="3:9" ht="13.2" x14ac:dyDescent="0.25">
      <c r="C118" s="1"/>
      <c r="D118" s="25"/>
      <c r="E118" s="5"/>
      <c r="F118" s="4"/>
      <c r="G118" s="25"/>
      <c r="H118" s="5"/>
      <c r="I118" s="4"/>
    </row>
    <row r="119" spans="3:9" ht="13.2" x14ac:dyDescent="0.25">
      <c r="C119" s="1"/>
      <c r="D119" s="25"/>
      <c r="E119" s="5"/>
      <c r="F119" s="4"/>
      <c r="G119" s="25"/>
      <c r="H119" s="5"/>
      <c r="I119" s="4"/>
    </row>
    <row r="120" spans="3:9" ht="13.2" x14ac:dyDescent="0.25">
      <c r="C120" s="1"/>
      <c r="D120" s="25"/>
      <c r="E120" s="5"/>
      <c r="F120" s="4"/>
      <c r="G120" s="25"/>
      <c r="H120" s="5"/>
      <c r="I120" s="4"/>
    </row>
    <row r="121" spans="3:9" ht="13.2" x14ac:dyDescent="0.25">
      <c r="C121" s="1"/>
      <c r="D121" s="25"/>
      <c r="E121" s="5"/>
      <c r="F121" s="4"/>
      <c r="G121" s="25"/>
      <c r="H121" s="5"/>
      <c r="I121" s="4"/>
    </row>
    <row r="122" spans="3:9" ht="13.2" x14ac:dyDescent="0.25">
      <c r="C122" s="1"/>
      <c r="D122" s="25"/>
      <c r="E122" s="5"/>
      <c r="F122" s="4"/>
      <c r="G122" s="25"/>
      <c r="H122" s="5"/>
      <c r="I122" s="4"/>
    </row>
    <row r="123" spans="3:9" ht="13.2" x14ac:dyDescent="0.25">
      <c r="C123" s="1"/>
      <c r="D123" s="25"/>
      <c r="E123" s="5"/>
      <c r="F123" s="4"/>
      <c r="G123" s="25"/>
      <c r="H123" s="5"/>
      <c r="I123" s="4"/>
    </row>
    <row r="124" spans="3:9" ht="13.2" x14ac:dyDescent="0.25">
      <c r="C124" s="1"/>
      <c r="D124" s="25"/>
      <c r="E124" s="5"/>
      <c r="F124" s="4"/>
      <c r="G124" s="25"/>
      <c r="H124" s="5"/>
      <c r="I124" s="4"/>
    </row>
    <row r="125" spans="3:9" ht="13.2" x14ac:dyDescent="0.25">
      <c r="C125" s="1"/>
      <c r="D125" s="25"/>
      <c r="E125" s="5"/>
      <c r="F125" s="4"/>
      <c r="G125" s="25"/>
      <c r="H125" s="5"/>
      <c r="I125" s="4"/>
    </row>
    <row r="126" spans="3:9" ht="13.2" x14ac:dyDescent="0.25">
      <c r="C126" s="1"/>
      <c r="D126" s="25"/>
      <c r="E126" s="5"/>
      <c r="F126" s="4"/>
      <c r="G126" s="25"/>
      <c r="H126" s="5"/>
      <c r="I126" s="4"/>
    </row>
    <row r="127" spans="3:9" ht="13.2" x14ac:dyDescent="0.25">
      <c r="C127" s="1"/>
      <c r="D127" s="25"/>
      <c r="E127" s="5"/>
      <c r="F127" s="4"/>
      <c r="G127" s="25"/>
      <c r="H127" s="5"/>
      <c r="I127" s="4"/>
    </row>
    <row r="128" spans="3:9" ht="13.2" x14ac:dyDescent="0.25">
      <c r="C128" s="1"/>
      <c r="D128" s="25"/>
      <c r="E128" s="5"/>
      <c r="F128" s="4"/>
      <c r="G128" s="25"/>
      <c r="H128" s="5"/>
      <c r="I128" s="4"/>
    </row>
    <row r="129" spans="3:9" ht="13.2" x14ac:dyDescent="0.25">
      <c r="C129" s="1"/>
      <c r="D129" s="25"/>
      <c r="E129" s="5"/>
      <c r="F129" s="4"/>
      <c r="G129" s="25"/>
      <c r="H129" s="5"/>
      <c r="I129" s="4"/>
    </row>
    <row r="130" spans="3:9" ht="13.2" x14ac:dyDescent="0.25">
      <c r="C130" s="1"/>
      <c r="D130" s="25"/>
      <c r="E130" s="5"/>
      <c r="F130" s="4"/>
      <c r="G130" s="25"/>
      <c r="H130" s="5"/>
      <c r="I130" s="4"/>
    </row>
    <row r="131" spans="3:9" ht="13.2" x14ac:dyDescent="0.25">
      <c r="C131" s="1"/>
      <c r="D131" s="25"/>
      <c r="E131" s="5"/>
      <c r="F131" s="4"/>
      <c r="G131" s="25"/>
      <c r="H131" s="5"/>
      <c r="I131" s="4"/>
    </row>
    <row r="132" spans="3:9" ht="13.2" x14ac:dyDescent="0.25">
      <c r="C132" s="1"/>
      <c r="D132" s="25"/>
      <c r="E132" s="5"/>
      <c r="F132" s="4"/>
      <c r="G132" s="25"/>
      <c r="H132" s="5"/>
      <c r="I132" s="4"/>
    </row>
    <row r="133" spans="3:9" ht="13.2" x14ac:dyDescent="0.25">
      <c r="C133" s="1"/>
      <c r="D133" s="25"/>
      <c r="E133" s="5"/>
      <c r="F133" s="4"/>
      <c r="G133" s="25"/>
      <c r="H133" s="5"/>
      <c r="I133" s="4"/>
    </row>
    <row r="134" spans="3:9" ht="13.2" x14ac:dyDescent="0.25">
      <c r="C134" s="1"/>
      <c r="D134" s="25"/>
      <c r="E134" s="5"/>
      <c r="F134" s="4"/>
      <c r="G134" s="25"/>
      <c r="H134" s="5"/>
      <c r="I134" s="4"/>
    </row>
    <row r="135" spans="3:9" ht="13.2" x14ac:dyDescent="0.25">
      <c r="C135" s="1"/>
      <c r="D135" s="25"/>
      <c r="E135" s="5"/>
      <c r="F135" s="4"/>
      <c r="G135" s="25"/>
      <c r="H135" s="5"/>
      <c r="I135" s="4"/>
    </row>
    <row r="136" spans="3:9" ht="13.2" x14ac:dyDescent="0.25">
      <c r="C136" s="1"/>
      <c r="D136" s="25"/>
      <c r="E136" s="5"/>
      <c r="F136" s="4"/>
      <c r="G136" s="25"/>
      <c r="H136" s="5"/>
      <c r="I136" s="4"/>
    </row>
    <row r="137" spans="3:9" ht="13.2" x14ac:dyDescent="0.25">
      <c r="C137" s="1"/>
      <c r="D137" s="25"/>
      <c r="E137" s="5"/>
      <c r="F137" s="4"/>
      <c r="G137" s="25"/>
      <c r="H137" s="5"/>
      <c r="I137" s="4"/>
    </row>
    <row r="138" spans="3:9" ht="13.2" x14ac:dyDescent="0.25">
      <c r="C138" s="1"/>
      <c r="D138" s="25"/>
      <c r="E138" s="5"/>
      <c r="F138" s="4"/>
      <c r="G138" s="25"/>
      <c r="H138" s="5"/>
      <c r="I138" s="4"/>
    </row>
    <row r="139" spans="3:9" ht="13.2" x14ac:dyDescent="0.25">
      <c r="C139" s="1"/>
      <c r="D139" s="25"/>
      <c r="E139" s="5"/>
      <c r="F139" s="4"/>
      <c r="G139" s="25"/>
      <c r="H139" s="5"/>
      <c r="I139" s="4"/>
    </row>
    <row r="140" spans="3:9" ht="13.2" x14ac:dyDescent="0.25">
      <c r="C140" s="1"/>
      <c r="D140" s="25"/>
      <c r="E140" s="5"/>
      <c r="F140" s="4"/>
      <c r="G140" s="25"/>
      <c r="H140" s="5"/>
      <c r="I140" s="4"/>
    </row>
    <row r="141" spans="3:9" ht="13.2" x14ac:dyDescent="0.25">
      <c r="C141" s="1"/>
      <c r="D141" s="25"/>
      <c r="E141" s="5"/>
      <c r="F141" s="4"/>
      <c r="G141" s="25"/>
      <c r="H141" s="5"/>
      <c r="I141" s="4"/>
    </row>
    <row r="142" spans="3:9" ht="13.2" x14ac:dyDescent="0.25">
      <c r="C142" s="1"/>
      <c r="D142" s="25"/>
      <c r="E142" s="5"/>
      <c r="F142" s="4"/>
      <c r="G142" s="25"/>
      <c r="H142" s="5"/>
      <c r="I142" s="4"/>
    </row>
    <row r="143" spans="3:9" ht="13.2" x14ac:dyDescent="0.25">
      <c r="C143" s="1"/>
      <c r="D143" s="25"/>
      <c r="E143" s="5"/>
      <c r="F143" s="4"/>
      <c r="G143" s="25"/>
      <c r="H143" s="5"/>
      <c r="I143" s="4"/>
    </row>
    <row r="144" spans="3:9" ht="13.2" x14ac:dyDescent="0.25">
      <c r="C144" s="1"/>
      <c r="D144" s="25"/>
      <c r="E144" s="5"/>
      <c r="F144" s="4"/>
      <c r="G144" s="25"/>
      <c r="H144" s="5"/>
      <c r="I144" s="4"/>
    </row>
    <row r="145" spans="3:9" ht="13.2" x14ac:dyDescent="0.25">
      <c r="C145" s="1"/>
      <c r="D145" s="25"/>
      <c r="E145" s="5"/>
      <c r="F145" s="4"/>
      <c r="G145" s="25"/>
      <c r="H145" s="5"/>
      <c r="I145" s="4"/>
    </row>
    <row r="146" spans="3:9" ht="13.2" x14ac:dyDescent="0.25">
      <c r="C146" s="1"/>
      <c r="D146" s="25"/>
      <c r="E146" s="5"/>
      <c r="F146" s="4"/>
      <c r="G146" s="25"/>
      <c r="H146" s="5"/>
      <c r="I146" s="4"/>
    </row>
    <row r="147" spans="3:9" ht="13.2" x14ac:dyDescent="0.25">
      <c r="C147" s="1"/>
      <c r="D147" s="25"/>
      <c r="E147" s="5"/>
      <c r="F147" s="4"/>
      <c r="G147" s="25"/>
      <c r="H147" s="5"/>
      <c r="I147" s="4"/>
    </row>
    <row r="148" spans="3:9" ht="13.2" x14ac:dyDescent="0.25">
      <c r="C148" s="1"/>
      <c r="D148" s="25"/>
      <c r="E148" s="5"/>
      <c r="F148" s="4"/>
      <c r="G148" s="25"/>
      <c r="H148" s="5"/>
      <c r="I148" s="4"/>
    </row>
    <row r="149" spans="3:9" ht="13.2" x14ac:dyDescent="0.25">
      <c r="C149" s="1"/>
      <c r="D149" s="25"/>
      <c r="E149" s="5"/>
      <c r="F149" s="4"/>
      <c r="G149" s="25"/>
      <c r="H149" s="5"/>
      <c r="I149" s="4"/>
    </row>
    <row r="150" spans="3:9" ht="13.2" x14ac:dyDescent="0.25">
      <c r="C150" s="1"/>
      <c r="D150" s="25"/>
      <c r="E150" s="5"/>
      <c r="F150" s="4"/>
      <c r="G150" s="25"/>
      <c r="H150" s="5"/>
      <c r="I150" s="4"/>
    </row>
    <row r="151" spans="3:9" ht="13.2" x14ac:dyDescent="0.25">
      <c r="C151" s="1"/>
      <c r="D151" s="25"/>
      <c r="E151" s="5"/>
      <c r="F151" s="4"/>
      <c r="G151" s="25"/>
      <c r="H151" s="5"/>
      <c r="I151" s="4"/>
    </row>
    <row r="152" spans="3:9" ht="13.2" x14ac:dyDescent="0.25">
      <c r="C152" s="1"/>
      <c r="D152" s="25"/>
      <c r="E152" s="5"/>
      <c r="F152" s="4"/>
      <c r="G152" s="25"/>
      <c r="H152" s="5"/>
      <c r="I152" s="4"/>
    </row>
    <row r="153" spans="3:9" ht="13.2" x14ac:dyDescent="0.25">
      <c r="C153" s="1"/>
      <c r="D153" s="25"/>
      <c r="E153" s="5"/>
      <c r="F153" s="4"/>
      <c r="G153" s="25"/>
      <c r="H153" s="5"/>
      <c r="I153" s="4"/>
    </row>
    <row r="154" spans="3:9" ht="13.2" x14ac:dyDescent="0.25">
      <c r="C154" s="1"/>
      <c r="D154" s="25"/>
      <c r="E154" s="5"/>
      <c r="F154" s="4"/>
      <c r="G154" s="25"/>
      <c r="H154" s="5"/>
      <c r="I154" s="4"/>
    </row>
    <row r="155" spans="3:9" ht="13.2" x14ac:dyDescent="0.25">
      <c r="C155" s="1"/>
      <c r="D155" s="25"/>
      <c r="E155" s="5"/>
      <c r="F155" s="4"/>
      <c r="G155" s="25"/>
      <c r="H155" s="5"/>
      <c r="I155" s="4"/>
    </row>
    <row r="156" spans="3:9" ht="13.2" x14ac:dyDescent="0.25">
      <c r="C156" s="1"/>
      <c r="D156" s="25"/>
      <c r="E156" s="5"/>
      <c r="F156" s="4"/>
      <c r="G156" s="25"/>
      <c r="H156" s="5"/>
      <c r="I156" s="4"/>
    </row>
    <row r="157" spans="3:9" ht="13.2" x14ac:dyDescent="0.25">
      <c r="C157" s="1"/>
      <c r="D157" s="25"/>
      <c r="E157" s="5"/>
      <c r="F157" s="4"/>
      <c r="G157" s="25"/>
      <c r="H157" s="5"/>
      <c r="I157" s="4"/>
    </row>
    <row r="158" spans="3:9" ht="13.2" x14ac:dyDescent="0.25">
      <c r="C158" s="1"/>
      <c r="D158" s="25"/>
      <c r="E158" s="5"/>
      <c r="F158" s="4"/>
      <c r="G158" s="25"/>
      <c r="H158" s="5"/>
      <c r="I158" s="4"/>
    </row>
    <row r="159" spans="3:9" ht="13.2" x14ac:dyDescent="0.25">
      <c r="C159" s="1"/>
      <c r="D159" s="25"/>
      <c r="E159" s="5"/>
      <c r="F159" s="4"/>
      <c r="G159" s="25"/>
      <c r="H159" s="5"/>
      <c r="I159" s="4"/>
    </row>
    <row r="160" spans="3:9" ht="13.2" x14ac:dyDescent="0.25">
      <c r="C160" s="1"/>
      <c r="D160" s="25"/>
      <c r="E160" s="5"/>
      <c r="F160" s="4"/>
      <c r="G160" s="25"/>
      <c r="H160" s="5"/>
      <c r="I160" s="4"/>
    </row>
    <row r="161" spans="3:9" ht="13.2" x14ac:dyDescent="0.25">
      <c r="C161" s="1"/>
      <c r="D161" s="25"/>
      <c r="E161" s="5"/>
      <c r="F161" s="4"/>
      <c r="G161" s="25"/>
      <c r="H161" s="5"/>
      <c r="I161" s="4"/>
    </row>
    <row r="162" spans="3:9" ht="13.2" x14ac:dyDescent="0.25">
      <c r="C162" s="1"/>
      <c r="D162" s="25"/>
      <c r="E162" s="5"/>
      <c r="F162" s="4"/>
      <c r="G162" s="25"/>
      <c r="H162" s="5"/>
      <c r="I162" s="4"/>
    </row>
    <row r="163" spans="3:9" ht="13.2" x14ac:dyDescent="0.25">
      <c r="C163" s="1"/>
      <c r="D163" s="25"/>
      <c r="E163" s="5"/>
      <c r="F163" s="4"/>
      <c r="G163" s="25"/>
      <c r="H163" s="5"/>
      <c r="I163" s="4"/>
    </row>
    <row r="164" spans="3:9" ht="13.2" x14ac:dyDescent="0.25">
      <c r="C164" s="1"/>
      <c r="D164" s="25"/>
      <c r="E164" s="5"/>
      <c r="F164" s="4"/>
      <c r="G164" s="25"/>
      <c r="H164" s="5"/>
      <c r="I164" s="4"/>
    </row>
    <row r="165" spans="3:9" ht="13.2" x14ac:dyDescent="0.25">
      <c r="C165" s="1"/>
      <c r="D165" s="25"/>
      <c r="E165" s="5"/>
      <c r="F165" s="4"/>
      <c r="G165" s="25"/>
      <c r="H165" s="5"/>
      <c r="I165" s="4"/>
    </row>
    <row r="166" spans="3:9" ht="13.2" x14ac:dyDescent="0.25">
      <c r="C166" s="1"/>
      <c r="D166" s="25"/>
      <c r="E166" s="5"/>
      <c r="F166" s="4"/>
      <c r="G166" s="25"/>
      <c r="H166" s="5"/>
      <c r="I166" s="4"/>
    </row>
    <row r="167" spans="3:9" ht="13.2" x14ac:dyDescent="0.25">
      <c r="C167" s="1"/>
      <c r="D167" s="25"/>
      <c r="E167" s="5"/>
      <c r="F167" s="4"/>
      <c r="G167" s="25"/>
      <c r="H167" s="5"/>
      <c r="I167" s="4"/>
    </row>
    <row r="168" spans="3:9" ht="13.2" x14ac:dyDescent="0.25">
      <c r="C168" s="1"/>
      <c r="D168" s="25"/>
      <c r="E168" s="5"/>
      <c r="F168" s="4"/>
      <c r="G168" s="25"/>
      <c r="H168" s="5"/>
      <c r="I168" s="4"/>
    </row>
    <row r="169" spans="3:9" ht="13.2" x14ac:dyDescent="0.25">
      <c r="C169" s="1"/>
      <c r="D169" s="25"/>
      <c r="E169" s="5"/>
      <c r="F169" s="4"/>
      <c r="G169" s="25"/>
      <c r="H169" s="5"/>
      <c r="I169" s="4"/>
    </row>
    <row r="170" spans="3:9" ht="13.2" x14ac:dyDescent="0.25">
      <c r="C170" s="1"/>
      <c r="D170" s="25"/>
      <c r="E170" s="5"/>
      <c r="F170" s="4"/>
      <c r="G170" s="25"/>
      <c r="H170" s="5"/>
      <c r="I170" s="4"/>
    </row>
    <row r="171" spans="3:9" ht="13.2" x14ac:dyDescent="0.25">
      <c r="C171" s="1"/>
      <c r="D171" s="25"/>
      <c r="E171" s="5"/>
      <c r="F171" s="4"/>
      <c r="G171" s="25"/>
      <c r="H171" s="5"/>
      <c r="I171" s="4"/>
    </row>
    <row r="172" spans="3:9" ht="13.2" x14ac:dyDescent="0.25">
      <c r="C172" s="1"/>
      <c r="D172" s="25"/>
      <c r="E172" s="5"/>
      <c r="F172" s="4"/>
      <c r="G172" s="25"/>
      <c r="H172" s="5"/>
      <c r="I172" s="4"/>
    </row>
    <row r="173" spans="3:9" ht="13.2" x14ac:dyDescent="0.25">
      <c r="C173" s="1"/>
      <c r="D173" s="25"/>
      <c r="E173" s="5"/>
      <c r="F173" s="4"/>
      <c r="G173" s="25"/>
      <c r="H173" s="5"/>
      <c r="I173" s="4"/>
    </row>
    <row r="174" spans="3:9" ht="13.2" x14ac:dyDescent="0.25">
      <c r="C174" s="1"/>
      <c r="D174" s="25"/>
      <c r="E174" s="5"/>
      <c r="F174" s="4"/>
      <c r="G174" s="25"/>
      <c r="H174" s="5"/>
      <c r="I174" s="4"/>
    </row>
    <row r="175" spans="3:9" ht="13.2" x14ac:dyDescent="0.25">
      <c r="C175" s="1"/>
      <c r="D175" s="25"/>
      <c r="E175" s="5"/>
      <c r="F175" s="4"/>
      <c r="G175" s="25"/>
      <c r="H175" s="5"/>
      <c r="I175" s="4"/>
    </row>
    <row r="176" spans="3:9" ht="13.2" x14ac:dyDescent="0.25">
      <c r="C176" s="1"/>
      <c r="D176" s="25"/>
      <c r="E176" s="5"/>
      <c r="F176" s="4"/>
      <c r="G176" s="25"/>
      <c r="H176" s="5"/>
      <c r="I176" s="4"/>
    </row>
    <row r="177" spans="3:9" ht="13.2" x14ac:dyDescent="0.25">
      <c r="C177" s="1"/>
      <c r="D177" s="25"/>
      <c r="E177" s="5"/>
      <c r="F177" s="4"/>
      <c r="G177" s="25"/>
      <c r="H177" s="5"/>
      <c r="I177" s="4"/>
    </row>
    <row r="178" spans="3:9" ht="13.2" x14ac:dyDescent="0.25">
      <c r="C178" s="1"/>
      <c r="D178" s="25"/>
      <c r="E178" s="5"/>
      <c r="F178" s="4"/>
      <c r="G178" s="25"/>
      <c r="H178" s="5"/>
      <c r="I178" s="4"/>
    </row>
    <row r="179" spans="3:9" ht="13.2" x14ac:dyDescent="0.25">
      <c r="C179" s="1"/>
      <c r="D179" s="25"/>
      <c r="E179" s="5"/>
      <c r="F179" s="4"/>
      <c r="G179" s="25"/>
      <c r="H179" s="5"/>
      <c r="I179" s="4"/>
    </row>
    <row r="180" spans="3:9" ht="13.2" x14ac:dyDescent="0.25">
      <c r="C180" s="1"/>
      <c r="D180" s="25"/>
      <c r="E180" s="5"/>
      <c r="F180" s="4"/>
      <c r="G180" s="25"/>
      <c r="H180" s="5"/>
      <c r="I180" s="4"/>
    </row>
    <row r="181" spans="3:9" ht="13.2" x14ac:dyDescent="0.25">
      <c r="C181" s="1"/>
      <c r="D181" s="25"/>
      <c r="E181" s="5"/>
      <c r="F181" s="4"/>
      <c r="G181" s="25"/>
      <c r="H181" s="5"/>
      <c r="I181" s="4"/>
    </row>
    <row r="182" spans="3:9" ht="13.2" x14ac:dyDescent="0.25">
      <c r="C182" s="1"/>
      <c r="D182" s="25"/>
      <c r="E182" s="5"/>
      <c r="F182" s="4"/>
      <c r="G182" s="25"/>
      <c r="H182" s="5"/>
      <c r="I182" s="4"/>
    </row>
    <row r="183" spans="3:9" ht="13.2" x14ac:dyDescent="0.25">
      <c r="C183" s="1"/>
      <c r="D183" s="25"/>
      <c r="E183" s="5"/>
      <c r="F183" s="4"/>
      <c r="G183" s="25"/>
      <c r="H183" s="5"/>
      <c r="I183" s="4"/>
    </row>
    <row r="184" spans="3:9" ht="13.2" x14ac:dyDescent="0.25">
      <c r="C184" s="1"/>
      <c r="D184" s="25"/>
      <c r="E184" s="5"/>
      <c r="F184" s="4"/>
      <c r="G184" s="25"/>
      <c r="H184" s="5"/>
      <c r="I184" s="4"/>
    </row>
    <row r="185" spans="3:9" ht="13.2" x14ac:dyDescent="0.25">
      <c r="C185" s="1"/>
      <c r="D185" s="25"/>
      <c r="E185" s="5"/>
      <c r="F185" s="4"/>
      <c r="G185" s="25"/>
      <c r="H185" s="5"/>
      <c r="I185" s="4"/>
    </row>
    <row r="186" spans="3:9" ht="13.2" x14ac:dyDescent="0.25">
      <c r="C186" s="1"/>
      <c r="D186" s="25"/>
      <c r="E186" s="5"/>
      <c r="F186" s="4"/>
      <c r="G186" s="25"/>
      <c r="H186" s="5"/>
      <c r="I186" s="4"/>
    </row>
    <row r="187" spans="3:9" ht="13.2" x14ac:dyDescent="0.25">
      <c r="C187" s="1"/>
      <c r="D187" s="25"/>
      <c r="E187" s="5"/>
      <c r="F187" s="4"/>
      <c r="G187" s="25"/>
      <c r="H187" s="5"/>
      <c r="I187" s="4"/>
    </row>
    <row r="188" spans="3:9" ht="13.2" x14ac:dyDescent="0.25">
      <c r="C188" s="1"/>
      <c r="D188" s="25"/>
      <c r="E188" s="5"/>
      <c r="F188" s="4"/>
      <c r="G188" s="25"/>
      <c r="H188" s="5"/>
      <c r="I188" s="4"/>
    </row>
    <row r="189" spans="3:9" ht="13.2" x14ac:dyDescent="0.25">
      <c r="C189" s="1"/>
      <c r="D189" s="25"/>
      <c r="E189" s="5"/>
      <c r="F189" s="4"/>
      <c r="G189" s="25"/>
      <c r="H189" s="5"/>
      <c r="I189" s="4"/>
    </row>
    <row r="190" spans="3:9" ht="13.2" x14ac:dyDescent="0.25">
      <c r="C190" s="1"/>
      <c r="D190" s="25"/>
      <c r="E190" s="5"/>
      <c r="F190" s="4"/>
      <c r="G190" s="25"/>
      <c r="H190" s="5"/>
      <c r="I190" s="4"/>
    </row>
    <row r="191" spans="3:9" ht="13.2" x14ac:dyDescent="0.25">
      <c r="C191" s="1"/>
      <c r="D191" s="25"/>
      <c r="E191" s="5"/>
      <c r="F191" s="4"/>
      <c r="G191" s="25"/>
      <c r="H191" s="5"/>
      <c r="I191" s="4"/>
    </row>
    <row r="192" spans="3:9" ht="13.2" x14ac:dyDescent="0.25">
      <c r="C192" s="1"/>
      <c r="D192" s="25"/>
      <c r="E192" s="5"/>
      <c r="F192" s="4"/>
      <c r="G192" s="25"/>
      <c r="H192" s="5"/>
      <c r="I192" s="4"/>
    </row>
    <row r="193" spans="3:9" ht="13.2" x14ac:dyDescent="0.25">
      <c r="C193" s="1"/>
      <c r="D193" s="25"/>
      <c r="E193" s="5"/>
      <c r="F193" s="4"/>
      <c r="G193" s="25"/>
      <c r="H193" s="5"/>
      <c r="I193" s="4"/>
    </row>
    <row r="194" spans="3:9" ht="13.2" x14ac:dyDescent="0.25">
      <c r="C194" s="1"/>
      <c r="D194" s="25"/>
      <c r="E194" s="5"/>
      <c r="F194" s="4"/>
      <c r="G194" s="25"/>
      <c r="H194" s="5"/>
      <c r="I194" s="4"/>
    </row>
    <row r="195" spans="3:9" ht="13.2" x14ac:dyDescent="0.25">
      <c r="C195" s="1"/>
      <c r="D195" s="25"/>
      <c r="E195" s="5"/>
      <c r="F195" s="4"/>
      <c r="G195" s="25"/>
      <c r="H195" s="5"/>
      <c r="I195" s="4"/>
    </row>
    <row r="196" spans="3:9" ht="13.2" x14ac:dyDescent="0.25">
      <c r="C196" s="1"/>
      <c r="D196" s="25"/>
      <c r="E196" s="5"/>
      <c r="F196" s="4"/>
      <c r="G196" s="25"/>
      <c r="H196" s="5"/>
      <c r="I196" s="4"/>
    </row>
    <row r="197" spans="3:9" ht="13.2" x14ac:dyDescent="0.25">
      <c r="C197" s="1"/>
      <c r="D197" s="25"/>
      <c r="E197" s="5"/>
      <c r="F197" s="4"/>
      <c r="G197" s="25"/>
      <c r="H197" s="5"/>
      <c r="I197" s="4"/>
    </row>
    <row r="198" spans="3:9" ht="13.2" x14ac:dyDescent="0.25">
      <c r="C198" s="1"/>
      <c r="D198" s="25"/>
      <c r="E198" s="5"/>
      <c r="F198" s="4"/>
      <c r="G198" s="25"/>
      <c r="H198" s="5"/>
      <c r="I198" s="4"/>
    </row>
    <row r="199" spans="3:9" ht="13.2" x14ac:dyDescent="0.25">
      <c r="C199" s="1"/>
      <c r="D199" s="25"/>
      <c r="E199" s="5"/>
      <c r="F199" s="4"/>
      <c r="G199" s="25"/>
      <c r="H199" s="5"/>
      <c r="I199" s="4"/>
    </row>
    <row r="200" spans="3:9" ht="13.2" x14ac:dyDescent="0.25">
      <c r="C200" s="1"/>
      <c r="D200" s="25"/>
      <c r="E200" s="5"/>
      <c r="F200" s="4"/>
      <c r="G200" s="25"/>
      <c r="H200" s="5"/>
      <c r="I200" s="4"/>
    </row>
    <row r="201" spans="3:9" ht="13.2" x14ac:dyDescent="0.25">
      <c r="C201" s="1"/>
      <c r="D201" s="25"/>
      <c r="E201" s="5"/>
      <c r="F201" s="4"/>
      <c r="G201" s="25"/>
      <c r="H201" s="5"/>
      <c r="I201" s="4"/>
    </row>
    <row r="202" spans="3:9" ht="13.2" x14ac:dyDescent="0.25">
      <c r="C202" s="1"/>
      <c r="D202" s="25"/>
      <c r="E202" s="5"/>
      <c r="F202" s="4"/>
      <c r="G202" s="25"/>
      <c r="H202" s="5"/>
      <c r="I202" s="4"/>
    </row>
    <row r="203" spans="3:9" ht="13.2" x14ac:dyDescent="0.25">
      <c r="C203" s="1"/>
      <c r="D203" s="25"/>
      <c r="E203" s="5"/>
      <c r="F203" s="4"/>
      <c r="G203" s="25"/>
      <c r="H203" s="5"/>
      <c r="I203" s="4"/>
    </row>
    <row r="204" spans="3:9" ht="13.2" x14ac:dyDescent="0.25">
      <c r="C204" s="1"/>
      <c r="D204" s="25"/>
      <c r="E204" s="5"/>
      <c r="F204" s="4"/>
      <c r="G204" s="25"/>
      <c r="H204" s="5"/>
      <c r="I204" s="4"/>
    </row>
    <row r="205" spans="3:9" ht="13.2" x14ac:dyDescent="0.25">
      <c r="C205" s="1"/>
      <c r="D205" s="25"/>
      <c r="E205" s="5"/>
      <c r="F205" s="4"/>
      <c r="G205" s="25"/>
      <c r="H205" s="5"/>
      <c r="I205" s="4"/>
    </row>
    <row r="206" spans="3:9" ht="13.2" x14ac:dyDescent="0.25">
      <c r="C206" s="1"/>
      <c r="D206" s="25"/>
      <c r="E206" s="5"/>
      <c r="F206" s="4"/>
      <c r="G206" s="25"/>
      <c r="H206" s="5"/>
      <c r="I206" s="4"/>
    </row>
    <row r="207" spans="3:9" ht="13.2" x14ac:dyDescent="0.25">
      <c r="C207" s="1"/>
      <c r="D207" s="25"/>
      <c r="E207" s="5"/>
      <c r="F207" s="4"/>
      <c r="G207" s="25"/>
      <c r="H207" s="5"/>
      <c r="I207" s="4"/>
    </row>
    <row r="208" spans="3:9" ht="13.2" x14ac:dyDescent="0.25">
      <c r="C208" s="1"/>
      <c r="D208" s="25"/>
      <c r="E208" s="5"/>
      <c r="F208" s="4"/>
      <c r="G208" s="25"/>
      <c r="H208" s="5"/>
      <c r="I208" s="4"/>
    </row>
    <row r="209" spans="3:9" ht="13.2" x14ac:dyDescent="0.25">
      <c r="C209" s="1"/>
      <c r="D209" s="25"/>
      <c r="E209" s="5"/>
      <c r="F209" s="4"/>
      <c r="G209" s="25"/>
      <c r="H209" s="5"/>
      <c r="I209" s="4"/>
    </row>
    <row r="210" spans="3:9" ht="13.2" x14ac:dyDescent="0.25">
      <c r="C210" s="1"/>
      <c r="D210" s="25"/>
      <c r="E210" s="5"/>
      <c r="F210" s="4"/>
      <c r="G210" s="25"/>
      <c r="H210" s="5"/>
      <c r="I210" s="4"/>
    </row>
    <row r="211" spans="3:9" ht="13.2" x14ac:dyDescent="0.25">
      <c r="C211" s="1"/>
      <c r="D211" s="25"/>
      <c r="E211" s="5"/>
      <c r="F211" s="4"/>
      <c r="G211" s="25"/>
      <c r="H211" s="5"/>
      <c r="I211" s="4"/>
    </row>
    <row r="212" spans="3:9" ht="13.2" x14ac:dyDescent="0.25">
      <c r="C212" s="1"/>
      <c r="D212" s="25"/>
      <c r="E212" s="5"/>
      <c r="F212" s="4"/>
      <c r="G212" s="25"/>
      <c r="H212" s="5"/>
      <c r="I212" s="4"/>
    </row>
    <row r="213" spans="3:9" ht="13.2" x14ac:dyDescent="0.25">
      <c r="C213" s="1"/>
      <c r="D213" s="25"/>
      <c r="E213" s="5"/>
      <c r="F213" s="4"/>
      <c r="G213" s="25"/>
      <c r="H213" s="5"/>
      <c r="I213" s="4"/>
    </row>
    <row r="214" spans="3:9" ht="13.2" x14ac:dyDescent="0.25">
      <c r="C214" s="1"/>
      <c r="D214" s="25"/>
      <c r="E214" s="5"/>
      <c r="F214" s="4"/>
      <c r="G214" s="25"/>
      <c r="H214" s="5"/>
      <c r="I214" s="4"/>
    </row>
    <row r="215" spans="3:9" ht="13.2" x14ac:dyDescent="0.25">
      <c r="C215" s="1"/>
      <c r="D215" s="25"/>
      <c r="E215" s="5"/>
      <c r="F215" s="4"/>
      <c r="G215" s="25"/>
      <c r="H215" s="5"/>
      <c r="I215" s="4"/>
    </row>
    <row r="216" spans="3:9" ht="13.2" x14ac:dyDescent="0.25">
      <c r="C216" s="1"/>
      <c r="D216" s="25"/>
      <c r="E216" s="5"/>
      <c r="F216" s="4"/>
      <c r="G216" s="25"/>
      <c r="H216" s="5"/>
      <c r="I216" s="4"/>
    </row>
    <row r="217" spans="3:9" ht="13.2" x14ac:dyDescent="0.25">
      <c r="C217" s="1"/>
      <c r="D217" s="25"/>
      <c r="E217" s="5"/>
      <c r="F217" s="4"/>
      <c r="G217" s="25"/>
      <c r="H217" s="5"/>
      <c r="I217" s="4"/>
    </row>
    <row r="218" spans="3:9" ht="13.2" x14ac:dyDescent="0.25">
      <c r="C218" s="1"/>
      <c r="D218" s="25"/>
      <c r="E218" s="5"/>
      <c r="F218" s="4"/>
      <c r="G218" s="25"/>
      <c r="H218" s="5"/>
      <c r="I218" s="4"/>
    </row>
    <row r="219" spans="3:9" ht="13.2" x14ac:dyDescent="0.25">
      <c r="C219" s="1"/>
      <c r="D219" s="25"/>
      <c r="E219" s="5"/>
      <c r="F219" s="4"/>
      <c r="G219" s="25"/>
      <c r="H219" s="5"/>
      <c r="I219" s="4"/>
    </row>
    <row r="220" spans="3:9" ht="13.2" x14ac:dyDescent="0.25">
      <c r="C220" s="1"/>
      <c r="D220" s="25"/>
      <c r="E220" s="5"/>
      <c r="F220" s="4"/>
      <c r="G220" s="25"/>
      <c r="H220" s="5"/>
      <c r="I220" s="4"/>
    </row>
    <row r="221" spans="3:9" ht="13.2" x14ac:dyDescent="0.25">
      <c r="C221" s="1"/>
      <c r="D221" s="25"/>
      <c r="E221" s="5"/>
      <c r="F221" s="4"/>
      <c r="G221" s="25"/>
      <c r="H221" s="5"/>
      <c r="I221" s="4"/>
    </row>
    <row r="222" spans="3:9" ht="13.2" x14ac:dyDescent="0.25">
      <c r="C222" s="1"/>
      <c r="D222" s="25"/>
      <c r="E222" s="5"/>
      <c r="F222" s="4"/>
      <c r="G222" s="25"/>
      <c r="H222" s="5"/>
      <c r="I222" s="4"/>
    </row>
    <row r="223" spans="3:9" ht="13.2" x14ac:dyDescent="0.25">
      <c r="C223" s="1"/>
      <c r="D223" s="25"/>
      <c r="E223" s="5"/>
      <c r="F223" s="4"/>
      <c r="G223" s="25"/>
      <c r="H223" s="5"/>
      <c r="I223" s="4"/>
    </row>
    <row r="224" spans="3:9" ht="13.2" x14ac:dyDescent="0.25">
      <c r="C224" s="1"/>
      <c r="D224" s="25"/>
      <c r="E224" s="5"/>
      <c r="F224" s="4"/>
      <c r="G224" s="25"/>
      <c r="H224" s="5"/>
      <c r="I224" s="4"/>
    </row>
    <row r="225" spans="3:9" ht="13.2" x14ac:dyDescent="0.25">
      <c r="C225" s="1"/>
      <c r="D225" s="25"/>
      <c r="E225" s="5"/>
      <c r="F225" s="4"/>
      <c r="G225" s="25"/>
      <c r="H225" s="5"/>
      <c r="I225" s="4"/>
    </row>
    <row r="226" spans="3:9" ht="13.2" x14ac:dyDescent="0.25">
      <c r="C226" s="1"/>
      <c r="D226" s="25"/>
      <c r="E226" s="5"/>
      <c r="F226" s="4"/>
      <c r="G226" s="25"/>
      <c r="H226" s="5"/>
      <c r="I226" s="4"/>
    </row>
    <row r="227" spans="3:9" ht="13.2" x14ac:dyDescent="0.25">
      <c r="C227" s="1"/>
      <c r="D227" s="25"/>
      <c r="E227" s="5"/>
      <c r="F227" s="4"/>
      <c r="G227" s="25"/>
      <c r="H227" s="5"/>
      <c r="I227" s="4"/>
    </row>
    <row r="228" spans="3:9" ht="13.2" x14ac:dyDescent="0.25">
      <c r="C228" s="1"/>
      <c r="D228" s="25"/>
      <c r="E228" s="5"/>
      <c r="F228" s="4"/>
      <c r="G228" s="25"/>
      <c r="H228" s="5"/>
      <c r="I228" s="4"/>
    </row>
    <row r="229" spans="3:9" ht="13.2" x14ac:dyDescent="0.25">
      <c r="C229" s="1"/>
      <c r="D229" s="25"/>
      <c r="E229" s="5"/>
      <c r="F229" s="4"/>
      <c r="G229" s="25"/>
      <c r="H229" s="5"/>
      <c r="I229" s="4"/>
    </row>
    <row r="230" spans="3:9" ht="13.2" x14ac:dyDescent="0.25">
      <c r="C230" s="1"/>
      <c r="D230" s="25"/>
      <c r="E230" s="5"/>
      <c r="F230" s="4"/>
      <c r="G230" s="25"/>
      <c r="H230" s="5"/>
      <c r="I230" s="4"/>
    </row>
    <row r="231" spans="3:9" ht="13.2" x14ac:dyDescent="0.25">
      <c r="C231" s="1"/>
      <c r="D231" s="25"/>
      <c r="E231" s="5"/>
      <c r="F231" s="4"/>
      <c r="G231" s="25"/>
      <c r="H231" s="5"/>
      <c r="I231" s="4"/>
    </row>
    <row r="232" spans="3:9" ht="13.2" x14ac:dyDescent="0.25">
      <c r="C232" s="1"/>
      <c r="D232" s="25"/>
      <c r="E232" s="5"/>
      <c r="F232" s="4"/>
      <c r="G232" s="25"/>
      <c r="H232" s="5"/>
      <c r="I232" s="4"/>
    </row>
    <row r="233" spans="3:9" ht="13.2" x14ac:dyDescent="0.25">
      <c r="C233" s="1"/>
      <c r="D233" s="25"/>
      <c r="E233" s="5"/>
      <c r="F233" s="4"/>
      <c r="G233" s="25"/>
      <c r="H233" s="5"/>
      <c r="I233" s="4"/>
    </row>
    <row r="234" spans="3:9" ht="13.2" x14ac:dyDescent="0.25">
      <c r="C234" s="1"/>
      <c r="D234" s="25"/>
      <c r="E234" s="5"/>
      <c r="F234" s="4"/>
      <c r="G234" s="25"/>
      <c r="H234" s="5"/>
      <c r="I234" s="4"/>
    </row>
    <row r="235" spans="3:9" ht="13.2" x14ac:dyDescent="0.25">
      <c r="C235" s="1"/>
      <c r="D235" s="25"/>
      <c r="E235" s="5"/>
      <c r="F235" s="4"/>
      <c r="G235" s="25"/>
      <c r="H235" s="5"/>
      <c r="I235" s="4"/>
    </row>
    <row r="236" spans="3:9" ht="13.2" x14ac:dyDescent="0.25">
      <c r="C236" s="1"/>
      <c r="D236" s="25"/>
      <c r="E236" s="5"/>
      <c r="F236" s="4"/>
      <c r="G236" s="25"/>
      <c r="H236" s="5"/>
      <c r="I236" s="4"/>
    </row>
    <row r="237" spans="3:9" ht="13.2" x14ac:dyDescent="0.25">
      <c r="C237" s="1"/>
      <c r="D237" s="25"/>
      <c r="E237" s="5"/>
      <c r="F237" s="4"/>
      <c r="G237" s="25"/>
      <c r="H237" s="5"/>
      <c r="I237" s="4"/>
    </row>
    <row r="238" spans="3:9" ht="13.2" x14ac:dyDescent="0.25">
      <c r="C238" s="1"/>
      <c r="D238" s="25"/>
      <c r="E238" s="5"/>
      <c r="F238" s="4"/>
      <c r="G238" s="25"/>
      <c r="H238" s="5"/>
      <c r="I238" s="4"/>
    </row>
    <row r="239" spans="3:9" ht="13.2" x14ac:dyDescent="0.25">
      <c r="C239" s="1"/>
      <c r="D239" s="25"/>
      <c r="E239" s="5"/>
      <c r="F239" s="4"/>
      <c r="G239" s="25"/>
      <c r="H239" s="5"/>
      <c r="I239" s="4"/>
    </row>
    <row r="240" spans="3:9" ht="13.2" x14ac:dyDescent="0.25">
      <c r="C240" s="1"/>
      <c r="D240" s="25"/>
      <c r="E240" s="5"/>
      <c r="F240" s="4"/>
      <c r="G240" s="25"/>
      <c r="H240" s="5"/>
      <c r="I240" s="4"/>
    </row>
    <row r="241" spans="3:9" ht="13.2" x14ac:dyDescent="0.25">
      <c r="C241" s="1"/>
      <c r="D241" s="25"/>
      <c r="E241" s="5"/>
      <c r="F241" s="4"/>
      <c r="G241" s="25"/>
      <c r="H241" s="5"/>
      <c r="I241" s="4"/>
    </row>
    <row r="242" spans="3:9" ht="13.2" x14ac:dyDescent="0.25">
      <c r="C242" s="1"/>
      <c r="D242" s="25"/>
      <c r="E242" s="5"/>
      <c r="F242" s="4"/>
      <c r="G242" s="25"/>
      <c r="H242" s="5"/>
      <c r="I242" s="4"/>
    </row>
    <row r="243" spans="3:9" ht="13.2" x14ac:dyDescent="0.25">
      <c r="C243" s="1"/>
      <c r="D243" s="25"/>
      <c r="E243" s="5"/>
      <c r="F243" s="4"/>
      <c r="G243" s="25"/>
      <c r="H243" s="5"/>
      <c r="I243" s="4"/>
    </row>
    <row r="244" spans="3:9" ht="13.2" x14ac:dyDescent="0.25">
      <c r="C244" s="1"/>
      <c r="D244" s="25"/>
      <c r="E244" s="5"/>
      <c r="F244" s="4"/>
      <c r="G244" s="25"/>
      <c r="H244" s="5"/>
      <c r="I244" s="4"/>
    </row>
    <row r="245" spans="3:9" ht="13.2" x14ac:dyDescent="0.25">
      <c r="C245" s="1"/>
      <c r="D245" s="25"/>
      <c r="E245" s="5"/>
      <c r="F245" s="4"/>
      <c r="G245" s="25"/>
      <c r="H245" s="5"/>
      <c r="I245" s="4"/>
    </row>
    <row r="246" spans="3:9" ht="13.2" x14ac:dyDescent="0.25">
      <c r="C246" s="1"/>
      <c r="D246" s="25"/>
      <c r="E246" s="5"/>
      <c r="F246" s="4"/>
      <c r="G246" s="25"/>
      <c r="H246" s="5"/>
      <c r="I246" s="4"/>
    </row>
    <row r="247" spans="3:9" ht="13.2" x14ac:dyDescent="0.25">
      <c r="C247" s="1"/>
      <c r="D247" s="25"/>
      <c r="E247" s="5"/>
      <c r="F247" s="4"/>
      <c r="G247" s="25"/>
      <c r="H247" s="5"/>
      <c r="I247" s="4"/>
    </row>
    <row r="248" spans="3:9" ht="13.2" x14ac:dyDescent="0.25">
      <c r="C248" s="1"/>
      <c r="D248" s="25"/>
      <c r="E248" s="5"/>
      <c r="F248" s="4"/>
      <c r="G248" s="25"/>
      <c r="H248" s="5"/>
      <c r="I248" s="4"/>
    </row>
    <row r="249" spans="3:9" ht="13.2" x14ac:dyDescent="0.25">
      <c r="C249" s="1"/>
      <c r="D249" s="25"/>
      <c r="E249" s="5"/>
      <c r="F249" s="4"/>
      <c r="G249" s="25"/>
      <c r="H249" s="5"/>
      <c r="I249" s="4"/>
    </row>
    <row r="250" spans="3:9" ht="13.2" x14ac:dyDescent="0.25">
      <c r="C250" s="1"/>
      <c r="D250" s="25"/>
      <c r="E250" s="5"/>
      <c r="F250" s="4"/>
      <c r="G250" s="25"/>
      <c r="H250" s="5"/>
      <c r="I250" s="4"/>
    </row>
    <row r="251" spans="3:9" ht="13.2" x14ac:dyDescent="0.25">
      <c r="C251" s="1"/>
      <c r="D251" s="25"/>
      <c r="E251" s="5"/>
      <c r="F251" s="4"/>
      <c r="G251" s="25"/>
      <c r="H251" s="5"/>
      <c r="I251" s="4"/>
    </row>
    <row r="252" spans="3:9" ht="13.2" x14ac:dyDescent="0.25">
      <c r="C252" s="1"/>
      <c r="D252" s="25"/>
      <c r="E252" s="5"/>
      <c r="F252" s="4"/>
      <c r="G252" s="25"/>
      <c r="H252" s="5"/>
      <c r="I252" s="4"/>
    </row>
    <row r="253" spans="3:9" ht="13.2" x14ac:dyDescent="0.25">
      <c r="C253" s="1"/>
      <c r="D253" s="25"/>
      <c r="E253" s="5"/>
      <c r="F253" s="4"/>
      <c r="G253" s="25"/>
      <c r="H253" s="5"/>
      <c r="I253" s="4"/>
    </row>
    <row r="254" spans="3:9" ht="13.2" x14ac:dyDescent="0.25">
      <c r="C254" s="1"/>
      <c r="D254" s="25"/>
      <c r="E254" s="5"/>
      <c r="F254" s="4"/>
      <c r="G254" s="25"/>
      <c r="H254" s="5"/>
      <c r="I254" s="4"/>
    </row>
    <row r="255" spans="3:9" ht="13.2" x14ac:dyDescent="0.25">
      <c r="C255" s="1"/>
      <c r="D255" s="25"/>
      <c r="E255" s="5"/>
      <c r="F255" s="4"/>
      <c r="G255" s="25"/>
      <c r="H255" s="5"/>
      <c r="I255" s="4"/>
    </row>
    <row r="256" spans="3:9" ht="13.2" x14ac:dyDescent="0.25">
      <c r="C256" s="1"/>
      <c r="D256" s="25"/>
      <c r="E256" s="5"/>
      <c r="F256" s="4"/>
      <c r="G256" s="25"/>
      <c r="H256" s="5"/>
      <c r="I256" s="4"/>
    </row>
    <row r="257" spans="3:9" ht="13.2" x14ac:dyDescent="0.25">
      <c r="C257" s="1"/>
      <c r="D257" s="25"/>
      <c r="E257" s="5"/>
      <c r="F257" s="4"/>
      <c r="G257" s="25"/>
      <c r="H257" s="5"/>
      <c r="I257" s="4"/>
    </row>
    <row r="258" spans="3:9" ht="13.2" x14ac:dyDescent="0.25">
      <c r="C258" s="1"/>
      <c r="D258" s="25"/>
      <c r="E258" s="5"/>
      <c r="F258" s="4"/>
      <c r="G258" s="25"/>
      <c r="H258" s="5"/>
      <c r="I258" s="4"/>
    </row>
    <row r="259" spans="3:9" ht="13.2" x14ac:dyDescent="0.25">
      <c r="C259" s="1"/>
      <c r="D259" s="25"/>
      <c r="E259" s="5"/>
      <c r="F259" s="4"/>
      <c r="G259" s="25"/>
      <c r="H259" s="5"/>
      <c r="I259" s="4"/>
    </row>
    <row r="260" spans="3:9" ht="13.2" x14ac:dyDescent="0.25">
      <c r="C260" s="1"/>
      <c r="D260" s="25"/>
      <c r="E260" s="5"/>
      <c r="F260" s="4"/>
      <c r="G260" s="25"/>
      <c r="H260" s="5"/>
      <c r="I260" s="4"/>
    </row>
    <row r="261" spans="3:9" ht="13.2" x14ac:dyDescent="0.25">
      <c r="C261" s="1"/>
      <c r="D261" s="25"/>
      <c r="E261" s="5"/>
      <c r="F261" s="4"/>
      <c r="G261" s="25"/>
      <c r="H261" s="5"/>
      <c r="I261" s="4"/>
    </row>
    <row r="262" spans="3:9" ht="13.2" x14ac:dyDescent="0.25">
      <c r="C262" s="1"/>
      <c r="D262" s="25"/>
      <c r="E262" s="5"/>
      <c r="F262" s="4"/>
      <c r="G262" s="25"/>
      <c r="H262" s="5"/>
      <c r="I262" s="4"/>
    </row>
    <row r="263" spans="3:9" ht="13.2" x14ac:dyDescent="0.25">
      <c r="C263" s="1"/>
      <c r="D263" s="25"/>
      <c r="E263" s="5"/>
      <c r="F263" s="4"/>
      <c r="G263" s="25"/>
      <c r="H263" s="5"/>
      <c r="I263" s="4"/>
    </row>
    <row r="264" spans="3:9" ht="13.2" x14ac:dyDescent="0.25">
      <c r="C264" s="1"/>
      <c r="D264" s="25"/>
      <c r="E264" s="5"/>
      <c r="F264" s="4"/>
      <c r="G264" s="25"/>
      <c r="H264" s="5"/>
      <c r="I264" s="4"/>
    </row>
    <row r="265" spans="3:9" ht="13.2" x14ac:dyDescent="0.25">
      <c r="C265" s="1"/>
      <c r="D265" s="25"/>
      <c r="E265" s="5"/>
      <c r="F265" s="4"/>
      <c r="G265" s="25"/>
      <c r="H265" s="5"/>
      <c r="I265" s="4"/>
    </row>
    <row r="266" spans="3:9" ht="13.2" x14ac:dyDescent="0.25">
      <c r="C266" s="1"/>
      <c r="D266" s="25"/>
      <c r="E266" s="5"/>
      <c r="F266" s="4"/>
      <c r="G266" s="25"/>
      <c r="H266" s="5"/>
      <c r="I266" s="4"/>
    </row>
    <row r="267" spans="3:9" ht="13.2" x14ac:dyDescent="0.25">
      <c r="C267" s="1"/>
      <c r="D267" s="25"/>
      <c r="E267" s="5"/>
      <c r="F267" s="4"/>
      <c r="G267" s="25"/>
      <c r="H267" s="5"/>
      <c r="I267" s="4"/>
    </row>
    <row r="268" spans="3:9" ht="13.2" x14ac:dyDescent="0.25">
      <c r="C268" s="1"/>
      <c r="D268" s="25"/>
      <c r="E268" s="5"/>
      <c r="F268" s="4"/>
      <c r="G268" s="25"/>
      <c r="H268" s="5"/>
      <c r="I268" s="4"/>
    </row>
    <row r="269" spans="3:9" ht="13.2" x14ac:dyDescent="0.25">
      <c r="C269" s="1"/>
      <c r="D269" s="25"/>
      <c r="E269" s="5"/>
      <c r="F269" s="4"/>
      <c r="G269" s="25"/>
      <c r="H269" s="5"/>
      <c r="I269" s="4"/>
    </row>
    <row r="270" spans="3:9" ht="13.2" x14ac:dyDescent="0.25">
      <c r="C270" s="1"/>
      <c r="D270" s="25"/>
      <c r="E270" s="5"/>
      <c r="F270" s="4"/>
      <c r="G270" s="25"/>
      <c r="H270" s="5"/>
      <c r="I270" s="4"/>
    </row>
    <row r="271" spans="3:9" ht="13.2" x14ac:dyDescent="0.25">
      <c r="C271" s="1"/>
      <c r="D271" s="25"/>
      <c r="E271" s="5"/>
      <c r="F271" s="4"/>
      <c r="G271" s="25"/>
      <c r="H271" s="5"/>
      <c r="I271" s="4"/>
    </row>
    <row r="272" spans="3:9" ht="13.2" x14ac:dyDescent="0.25">
      <c r="C272" s="1"/>
      <c r="D272" s="25"/>
      <c r="E272" s="5"/>
      <c r="F272" s="4"/>
      <c r="G272" s="25"/>
      <c r="H272" s="5"/>
      <c r="I272" s="4"/>
    </row>
    <row r="273" spans="3:9" ht="13.2" x14ac:dyDescent="0.25">
      <c r="C273" s="1"/>
      <c r="D273" s="25"/>
      <c r="E273" s="5"/>
      <c r="F273" s="4"/>
      <c r="G273" s="25"/>
      <c r="H273" s="5"/>
      <c r="I273" s="4"/>
    </row>
    <row r="274" spans="3:9" ht="13.2" x14ac:dyDescent="0.25">
      <c r="C274" s="1"/>
      <c r="D274" s="25"/>
      <c r="E274" s="5"/>
      <c r="F274" s="4"/>
      <c r="G274" s="25"/>
      <c r="H274" s="5"/>
      <c r="I274" s="4"/>
    </row>
    <row r="275" spans="3:9" ht="13.2" x14ac:dyDescent="0.25">
      <c r="C275" s="1"/>
      <c r="D275" s="25"/>
      <c r="E275" s="5"/>
      <c r="F275" s="4"/>
      <c r="G275" s="25"/>
      <c r="H275" s="5"/>
      <c r="I275" s="4"/>
    </row>
    <row r="276" spans="3:9" ht="13.2" x14ac:dyDescent="0.25">
      <c r="C276" s="1"/>
      <c r="D276" s="25"/>
      <c r="E276" s="5"/>
      <c r="F276" s="4"/>
      <c r="G276" s="25"/>
      <c r="H276" s="5"/>
      <c r="I276" s="4"/>
    </row>
    <row r="277" spans="3:9" ht="13.2" x14ac:dyDescent="0.25">
      <c r="C277" s="1"/>
      <c r="D277" s="25"/>
      <c r="E277" s="5"/>
      <c r="F277" s="4"/>
      <c r="G277" s="25"/>
      <c r="H277" s="5"/>
      <c r="I277" s="4"/>
    </row>
    <row r="278" spans="3:9" ht="13.2" x14ac:dyDescent="0.25">
      <c r="C278" s="1"/>
      <c r="D278" s="25"/>
      <c r="E278" s="5"/>
      <c r="F278" s="4"/>
      <c r="G278" s="25"/>
      <c r="H278" s="5"/>
      <c r="I278" s="4"/>
    </row>
    <row r="279" spans="3:9" ht="13.2" x14ac:dyDescent="0.25">
      <c r="C279" s="1"/>
      <c r="D279" s="25"/>
      <c r="E279" s="5"/>
      <c r="F279" s="4"/>
      <c r="G279" s="25"/>
      <c r="H279" s="5"/>
      <c r="I279" s="4"/>
    </row>
    <row r="280" spans="3:9" ht="13.2" x14ac:dyDescent="0.25">
      <c r="C280" s="1"/>
      <c r="D280" s="25"/>
      <c r="E280" s="5"/>
      <c r="F280" s="4"/>
      <c r="G280" s="25"/>
      <c r="H280" s="5"/>
      <c r="I280" s="4"/>
    </row>
    <row r="281" spans="3:9" ht="13.2" x14ac:dyDescent="0.25">
      <c r="C281" s="1"/>
      <c r="D281" s="25"/>
      <c r="E281" s="5"/>
      <c r="F281" s="4"/>
      <c r="G281" s="25"/>
      <c r="H281" s="5"/>
      <c r="I281" s="4"/>
    </row>
    <row r="282" spans="3:9" ht="13.2" x14ac:dyDescent="0.25">
      <c r="C282" s="1"/>
      <c r="D282" s="25"/>
      <c r="E282" s="5"/>
      <c r="F282" s="4"/>
      <c r="G282" s="25"/>
      <c r="H282" s="5"/>
      <c r="I282" s="4"/>
    </row>
    <row r="283" spans="3:9" ht="13.2" x14ac:dyDescent="0.25">
      <c r="C283" s="1"/>
      <c r="D283" s="25"/>
      <c r="E283" s="5"/>
      <c r="F283" s="4"/>
      <c r="G283" s="25"/>
      <c r="H283" s="5"/>
      <c r="I283" s="4"/>
    </row>
    <row r="284" spans="3:9" ht="13.2" x14ac:dyDescent="0.25">
      <c r="C284" s="1"/>
      <c r="D284" s="25"/>
      <c r="E284" s="5"/>
      <c r="F284" s="4"/>
      <c r="G284" s="25"/>
      <c r="H284" s="5"/>
      <c r="I284" s="4"/>
    </row>
    <row r="285" spans="3:9" ht="13.2" x14ac:dyDescent="0.25">
      <c r="C285" s="1"/>
      <c r="D285" s="25"/>
      <c r="E285" s="5"/>
      <c r="F285" s="4"/>
      <c r="G285" s="25"/>
      <c r="H285" s="5"/>
      <c r="I285" s="4"/>
    </row>
    <row r="286" spans="3:9" ht="13.2" x14ac:dyDescent="0.25">
      <c r="C286" s="1"/>
      <c r="D286" s="25"/>
      <c r="E286" s="5"/>
      <c r="F286" s="4"/>
      <c r="G286" s="25"/>
      <c r="H286" s="5"/>
      <c r="I286" s="4"/>
    </row>
    <row r="287" spans="3:9" ht="13.2" x14ac:dyDescent="0.25">
      <c r="C287" s="1"/>
      <c r="D287" s="25"/>
      <c r="E287" s="5"/>
      <c r="F287" s="4"/>
      <c r="G287" s="25"/>
      <c r="H287" s="5"/>
      <c r="I287" s="4"/>
    </row>
    <row r="288" spans="3:9" ht="13.2" x14ac:dyDescent="0.25">
      <c r="C288" s="1"/>
      <c r="D288" s="25"/>
      <c r="E288" s="5"/>
      <c r="F288" s="4"/>
      <c r="G288" s="25"/>
      <c r="H288" s="5"/>
      <c r="I288" s="4"/>
    </row>
    <row r="289" spans="3:9" ht="13.2" x14ac:dyDescent="0.25">
      <c r="C289" s="1"/>
      <c r="D289" s="25"/>
      <c r="E289" s="5"/>
      <c r="F289" s="4"/>
      <c r="G289" s="25"/>
      <c r="H289" s="5"/>
      <c r="I289" s="4"/>
    </row>
    <row r="290" spans="3:9" ht="13.2" x14ac:dyDescent="0.25">
      <c r="C290" s="1"/>
      <c r="D290" s="25"/>
      <c r="E290" s="5"/>
      <c r="F290" s="4"/>
      <c r="G290" s="25"/>
      <c r="H290" s="5"/>
      <c r="I290" s="4"/>
    </row>
    <row r="291" spans="3:9" ht="13.2" x14ac:dyDescent="0.25">
      <c r="C291" s="1"/>
      <c r="D291" s="25"/>
      <c r="E291" s="5"/>
      <c r="F291" s="4"/>
      <c r="G291" s="25"/>
      <c r="H291" s="5"/>
      <c r="I291" s="4"/>
    </row>
    <row r="292" spans="3:9" ht="13.2" x14ac:dyDescent="0.25">
      <c r="C292" s="1"/>
      <c r="D292" s="25"/>
      <c r="E292" s="5"/>
      <c r="F292" s="4"/>
      <c r="G292" s="25"/>
      <c r="H292" s="5"/>
      <c r="I292" s="4"/>
    </row>
    <row r="293" spans="3:9" ht="13.2" x14ac:dyDescent="0.25">
      <c r="C293" s="1"/>
      <c r="D293" s="25"/>
      <c r="E293" s="5"/>
      <c r="F293" s="4"/>
      <c r="G293" s="25"/>
      <c r="H293" s="5"/>
      <c r="I293" s="4"/>
    </row>
    <row r="294" spans="3:9" ht="13.2" x14ac:dyDescent="0.25">
      <c r="C294" s="1"/>
      <c r="D294" s="25"/>
      <c r="E294" s="5"/>
      <c r="F294" s="4"/>
      <c r="G294" s="25"/>
      <c r="H294" s="5"/>
      <c r="I294" s="4"/>
    </row>
    <row r="295" spans="3:9" ht="13.2" x14ac:dyDescent="0.25">
      <c r="C295" s="1"/>
      <c r="D295" s="25"/>
      <c r="E295" s="5"/>
      <c r="F295" s="4"/>
      <c r="G295" s="25"/>
      <c r="H295" s="5"/>
      <c r="I295" s="4"/>
    </row>
    <row r="296" spans="3:9" ht="13.2" x14ac:dyDescent="0.25">
      <c r="C296" s="1"/>
      <c r="D296" s="25"/>
      <c r="E296" s="5"/>
      <c r="F296" s="4"/>
      <c r="G296" s="25"/>
      <c r="H296" s="5"/>
      <c r="I296" s="4"/>
    </row>
    <row r="297" spans="3:9" ht="13.2" x14ac:dyDescent="0.25">
      <c r="C297" s="1"/>
      <c r="D297" s="25"/>
      <c r="E297" s="5"/>
      <c r="F297" s="4"/>
      <c r="G297" s="25"/>
      <c r="H297" s="5"/>
      <c r="I297" s="4"/>
    </row>
    <row r="298" spans="3:9" ht="13.2" x14ac:dyDescent="0.25">
      <c r="C298" s="1"/>
      <c r="D298" s="25"/>
      <c r="E298" s="5"/>
      <c r="F298" s="4"/>
      <c r="G298" s="25"/>
      <c r="H298" s="5"/>
      <c r="I298" s="4"/>
    </row>
    <row r="299" spans="3:9" ht="13.2" x14ac:dyDescent="0.25">
      <c r="C299" s="1"/>
      <c r="D299" s="25"/>
      <c r="E299" s="5"/>
      <c r="F299" s="4"/>
      <c r="G299" s="25"/>
      <c r="H299" s="5"/>
      <c r="I299" s="4"/>
    </row>
    <row r="300" spans="3:9" ht="13.2" x14ac:dyDescent="0.25">
      <c r="C300" s="1"/>
      <c r="D300" s="25"/>
      <c r="E300" s="5"/>
      <c r="F300" s="4"/>
      <c r="G300" s="25"/>
      <c r="H300" s="5"/>
      <c r="I300" s="4"/>
    </row>
    <row r="301" spans="3:9" ht="13.2" x14ac:dyDescent="0.25">
      <c r="C301" s="1"/>
      <c r="D301" s="25"/>
      <c r="E301" s="5"/>
      <c r="F301" s="4"/>
      <c r="G301" s="25"/>
      <c r="H301" s="5"/>
      <c r="I301" s="4"/>
    </row>
    <row r="302" spans="3:9" ht="13.2" x14ac:dyDescent="0.25">
      <c r="C302" s="1"/>
      <c r="D302" s="25"/>
      <c r="E302" s="5"/>
      <c r="F302" s="4"/>
      <c r="G302" s="25"/>
      <c r="H302" s="5"/>
      <c r="I302" s="4"/>
    </row>
    <row r="303" spans="3:9" ht="13.2" x14ac:dyDescent="0.25">
      <c r="C303" s="1"/>
      <c r="D303" s="25"/>
      <c r="E303" s="5"/>
      <c r="F303" s="4"/>
      <c r="G303" s="25"/>
      <c r="H303" s="5"/>
      <c r="I303" s="4"/>
    </row>
    <row r="304" spans="3:9" ht="13.2" x14ac:dyDescent="0.25">
      <c r="C304" s="1"/>
      <c r="D304" s="25"/>
      <c r="E304" s="5"/>
      <c r="F304" s="4"/>
      <c r="G304" s="25"/>
      <c r="H304" s="5"/>
      <c r="I304" s="4"/>
    </row>
    <row r="305" spans="3:9" ht="13.2" x14ac:dyDescent="0.25">
      <c r="C305" s="1"/>
      <c r="D305" s="25"/>
      <c r="E305" s="5"/>
      <c r="F305" s="4"/>
      <c r="G305" s="25"/>
      <c r="H305" s="5"/>
      <c r="I305" s="4"/>
    </row>
    <row r="306" spans="3:9" ht="13.2" x14ac:dyDescent="0.25">
      <c r="C306" s="1"/>
      <c r="D306" s="25"/>
      <c r="E306" s="5"/>
      <c r="F306" s="4"/>
      <c r="G306" s="25"/>
      <c r="H306" s="5"/>
      <c r="I306" s="4"/>
    </row>
    <row r="307" spans="3:9" ht="13.2" x14ac:dyDescent="0.25">
      <c r="C307" s="1"/>
      <c r="D307" s="25"/>
      <c r="E307" s="5"/>
      <c r="F307" s="4"/>
      <c r="G307" s="25"/>
      <c r="H307" s="5"/>
      <c r="I307" s="4"/>
    </row>
    <row r="308" spans="3:9" ht="13.2" x14ac:dyDescent="0.25">
      <c r="C308" s="1"/>
      <c r="D308" s="25"/>
      <c r="E308" s="5"/>
      <c r="F308" s="4"/>
      <c r="G308" s="25"/>
      <c r="H308" s="5"/>
      <c r="I308" s="4"/>
    </row>
    <row r="309" spans="3:9" ht="13.2" x14ac:dyDescent="0.25">
      <c r="C309" s="1"/>
      <c r="D309" s="25"/>
      <c r="E309" s="5"/>
      <c r="F309" s="4"/>
      <c r="G309" s="25"/>
      <c r="H309" s="5"/>
      <c r="I309" s="4"/>
    </row>
    <row r="310" spans="3:9" ht="13.2" x14ac:dyDescent="0.25">
      <c r="C310" s="1"/>
      <c r="D310" s="25"/>
      <c r="E310" s="5"/>
      <c r="F310" s="4"/>
      <c r="G310" s="25"/>
      <c r="H310" s="5"/>
      <c r="I310" s="4"/>
    </row>
    <row r="311" spans="3:9" ht="13.2" x14ac:dyDescent="0.25">
      <c r="C311" s="1"/>
      <c r="D311" s="25"/>
      <c r="E311" s="5"/>
      <c r="F311" s="4"/>
      <c r="G311" s="25"/>
      <c r="H311" s="5"/>
      <c r="I311" s="4"/>
    </row>
    <row r="312" spans="3:9" ht="13.2" x14ac:dyDescent="0.25">
      <c r="C312" s="1"/>
      <c r="D312" s="25"/>
      <c r="E312" s="5"/>
      <c r="F312" s="4"/>
      <c r="G312" s="25"/>
      <c r="H312" s="5"/>
      <c r="I312" s="4"/>
    </row>
    <row r="313" spans="3:9" ht="13.2" x14ac:dyDescent="0.25">
      <c r="C313" s="1"/>
      <c r="D313" s="25"/>
      <c r="E313" s="5"/>
      <c r="F313" s="4"/>
      <c r="G313" s="25"/>
      <c r="H313" s="5"/>
      <c r="I313" s="4"/>
    </row>
    <row r="314" spans="3:9" ht="13.2" x14ac:dyDescent="0.25">
      <c r="C314" s="1"/>
      <c r="D314" s="25"/>
      <c r="E314" s="5"/>
      <c r="F314" s="4"/>
      <c r="G314" s="25"/>
      <c r="H314" s="5"/>
      <c r="I314" s="4"/>
    </row>
    <row r="315" spans="3:9" ht="13.2" x14ac:dyDescent="0.25">
      <c r="C315" s="1"/>
      <c r="D315" s="25"/>
      <c r="E315" s="5"/>
      <c r="F315" s="4"/>
      <c r="G315" s="25"/>
      <c r="H315" s="5"/>
      <c r="I315" s="4"/>
    </row>
    <row r="316" spans="3:9" ht="13.2" x14ac:dyDescent="0.25">
      <c r="C316" s="1"/>
      <c r="D316" s="25"/>
      <c r="E316" s="5"/>
      <c r="F316" s="4"/>
      <c r="G316" s="25"/>
      <c r="H316" s="5"/>
      <c r="I316" s="4"/>
    </row>
    <row r="317" spans="3:9" ht="13.2" x14ac:dyDescent="0.25">
      <c r="C317" s="1"/>
      <c r="D317" s="25"/>
      <c r="E317" s="5"/>
      <c r="F317" s="4"/>
      <c r="G317" s="25"/>
      <c r="H317" s="5"/>
      <c r="I317" s="4"/>
    </row>
    <row r="318" spans="3:9" ht="13.2" x14ac:dyDescent="0.25">
      <c r="C318" s="1"/>
      <c r="D318" s="25"/>
      <c r="E318" s="5"/>
      <c r="F318" s="4"/>
      <c r="G318" s="25"/>
      <c r="H318" s="5"/>
      <c r="I318" s="4"/>
    </row>
    <row r="319" spans="3:9" ht="13.2" x14ac:dyDescent="0.25">
      <c r="C319" s="1"/>
      <c r="D319" s="25"/>
      <c r="E319" s="5"/>
      <c r="F319" s="4"/>
      <c r="G319" s="25"/>
      <c r="H319" s="5"/>
      <c r="I319" s="4"/>
    </row>
    <row r="320" spans="3:9" ht="13.2" x14ac:dyDescent="0.25">
      <c r="C320" s="1"/>
      <c r="D320" s="25"/>
      <c r="E320" s="5"/>
      <c r="F320" s="4"/>
      <c r="G320" s="25"/>
      <c r="H320" s="5"/>
      <c r="I320" s="4"/>
    </row>
    <row r="321" spans="3:9" ht="13.2" x14ac:dyDescent="0.25">
      <c r="C321" s="1"/>
      <c r="D321" s="25"/>
      <c r="E321" s="5"/>
      <c r="F321" s="4"/>
      <c r="G321" s="25"/>
      <c r="H321" s="5"/>
      <c r="I321" s="4"/>
    </row>
    <row r="322" spans="3:9" ht="13.2" x14ac:dyDescent="0.25">
      <c r="C322" s="1"/>
      <c r="D322" s="25"/>
      <c r="E322" s="5"/>
      <c r="F322" s="4"/>
      <c r="G322" s="25"/>
      <c r="H322" s="5"/>
      <c r="I322" s="4"/>
    </row>
    <row r="323" spans="3:9" ht="13.2" x14ac:dyDescent="0.25">
      <c r="C323" s="1"/>
      <c r="D323" s="25"/>
      <c r="E323" s="5"/>
      <c r="F323" s="4"/>
      <c r="G323" s="25"/>
      <c r="H323" s="5"/>
      <c r="I323" s="4"/>
    </row>
    <row r="324" spans="3:9" ht="13.2" x14ac:dyDescent="0.25">
      <c r="C324" s="1"/>
      <c r="D324" s="25"/>
      <c r="E324" s="5"/>
      <c r="F324" s="4"/>
      <c r="G324" s="25"/>
      <c r="H324" s="5"/>
      <c r="I324" s="4"/>
    </row>
    <row r="325" spans="3:9" ht="13.2" x14ac:dyDescent="0.25">
      <c r="C325" s="1"/>
      <c r="D325" s="25"/>
      <c r="E325" s="5"/>
      <c r="F325" s="4"/>
      <c r="G325" s="25"/>
      <c r="H325" s="5"/>
      <c r="I325" s="4"/>
    </row>
    <row r="326" spans="3:9" ht="13.2" x14ac:dyDescent="0.25">
      <c r="C326" s="1"/>
      <c r="D326" s="25"/>
      <c r="E326" s="5"/>
      <c r="F326" s="4"/>
      <c r="G326" s="25"/>
      <c r="H326" s="5"/>
      <c r="I326" s="4"/>
    </row>
    <row r="327" spans="3:9" ht="13.2" x14ac:dyDescent="0.25">
      <c r="C327" s="1"/>
      <c r="D327" s="25"/>
      <c r="E327" s="5"/>
      <c r="F327" s="4"/>
      <c r="G327" s="25"/>
      <c r="H327" s="5"/>
      <c r="I327" s="4"/>
    </row>
    <row r="328" spans="3:9" ht="13.2" x14ac:dyDescent="0.25">
      <c r="C328" s="1"/>
      <c r="D328" s="25"/>
      <c r="E328" s="5"/>
      <c r="F328" s="4"/>
      <c r="G328" s="25"/>
      <c r="H328" s="5"/>
      <c r="I328" s="4"/>
    </row>
    <row r="329" spans="3:9" ht="13.2" x14ac:dyDescent="0.25">
      <c r="C329" s="1"/>
      <c r="D329" s="25"/>
      <c r="E329" s="5"/>
      <c r="F329" s="4"/>
      <c r="G329" s="25"/>
      <c r="H329" s="5"/>
      <c r="I329" s="4"/>
    </row>
    <row r="330" spans="3:9" ht="13.2" x14ac:dyDescent="0.25">
      <c r="C330" s="1"/>
      <c r="D330" s="25"/>
      <c r="E330" s="5"/>
      <c r="F330" s="4"/>
      <c r="G330" s="25"/>
      <c r="H330" s="5"/>
      <c r="I330" s="4"/>
    </row>
    <row r="331" spans="3:9" ht="13.2" x14ac:dyDescent="0.25">
      <c r="C331" s="1"/>
      <c r="D331" s="25"/>
      <c r="E331" s="5"/>
      <c r="F331" s="4"/>
      <c r="G331" s="25"/>
      <c r="H331" s="5"/>
      <c r="I331" s="4"/>
    </row>
    <row r="332" spans="3:9" ht="13.2" x14ac:dyDescent="0.25">
      <c r="C332" s="1"/>
      <c r="D332" s="25"/>
      <c r="E332" s="5"/>
      <c r="F332" s="4"/>
      <c r="G332" s="25"/>
      <c r="H332" s="5"/>
      <c r="I332" s="4"/>
    </row>
    <row r="333" spans="3:9" ht="13.2" x14ac:dyDescent="0.25">
      <c r="C333" s="1"/>
      <c r="D333" s="25"/>
      <c r="E333" s="5"/>
      <c r="F333" s="4"/>
      <c r="G333" s="25"/>
      <c r="H333" s="5"/>
      <c r="I333" s="4"/>
    </row>
    <row r="334" spans="3:9" ht="13.2" x14ac:dyDescent="0.25">
      <c r="C334" s="1"/>
      <c r="D334" s="25"/>
      <c r="E334" s="5"/>
      <c r="F334" s="4"/>
      <c r="G334" s="25"/>
      <c r="H334" s="5"/>
      <c r="I334" s="4"/>
    </row>
    <row r="335" spans="3:9" ht="13.2" x14ac:dyDescent="0.25">
      <c r="C335" s="1"/>
      <c r="D335" s="25"/>
      <c r="E335" s="5"/>
      <c r="F335" s="4"/>
      <c r="G335" s="25"/>
      <c r="H335" s="5"/>
      <c r="I335" s="4"/>
    </row>
    <row r="336" spans="3:9" ht="13.2" x14ac:dyDescent="0.25">
      <c r="C336" s="1"/>
      <c r="D336" s="25"/>
      <c r="E336" s="5"/>
      <c r="F336" s="4"/>
      <c r="G336" s="25"/>
      <c r="H336" s="5"/>
      <c r="I336" s="4"/>
    </row>
    <row r="337" spans="3:9" ht="13.2" x14ac:dyDescent="0.25">
      <c r="C337" s="1"/>
      <c r="D337" s="25"/>
      <c r="E337" s="5"/>
      <c r="F337" s="4"/>
      <c r="G337" s="25"/>
      <c r="H337" s="5"/>
      <c r="I337" s="4"/>
    </row>
    <row r="338" spans="3:9" ht="13.2" x14ac:dyDescent="0.25">
      <c r="C338" s="1"/>
      <c r="D338" s="25"/>
      <c r="E338" s="5"/>
      <c r="F338" s="4"/>
      <c r="G338" s="25"/>
      <c r="H338" s="5"/>
      <c r="I338" s="4"/>
    </row>
    <row r="339" spans="3:9" ht="13.2" x14ac:dyDescent="0.25">
      <c r="C339" s="1"/>
      <c r="D339" s="25"/>
      <c r="E339" s="5"/>
      <c r="F339" s="4"/>
      <c r="G339" s="25"/>
      <c r="H339" s="5"/>
      <c r="I339" s="4"/>
    </row>
    <row r="340" spans="3:9" ht="13.2" x14ac:dyDescent="0.25">
      <c r="C340" s="1"/>
      <c r="D340" s="25"/>
      <c r="E340" s="5"/>
      <c r="F340" s="4"/>
      <c r="G340" s="25"/>
      <c r="H340" s="5"/>
      <c r="I340" s="4"/>
    </row>
    <row r="341" spans="3:9" ht="13.2" x14ac:dyDescent="0.25">
      <c r="C341" s="1"/>
      <c r="D341" s="25"/>
      <c r="E341" s="5"/>
      <c r="F341" s="4"/>
      <c r="G341" s="25"/>
      <c r="H341" s="5"/>
      <c r="I341" s="4"/>
    </row>
    <row r="342" spans="3:9" ht="13.2" x14ac:dyDescent="0.25">
      <c r="C342" s="1"/>
      <c r="D342" s="25"/>
      <c r="E342" s="5"/>
      <c r="F342" s="4"/>
      <c r="G342" s="25"/>
      <c r="H342" s="5"/>
      <c r="I342" s="4"/>
    </row>
    <row r="343" spans="3:9" ht="13.2" x14ac:dyDescent="0.25">
      <c r="C343" s="1"/>
      <c r="D343" s="25"/>
      <c r="E343" s="5"/>
      <c r="F343" s="4"/>
      <c r="G343" s="25"/>
      <c r="H343" s="5"/>
      <c r="I343" s="4"/>
    </row>
    <row r="344" spans="3:9" ht="13.2" x14ac:dyDescent="0.25">
      <c r="C344" s="1"/>
      <c r="D344" s="25"/>
      <c r="E344" s="5"/>
      <c r="F344" s="4"/>
      <c r="G344" s="25"/>
      <c r="H344" s="5"/>
      <c r="I344" s="4"/>
    </row>
    <row r="345" spans="3:9" ht="13.2" x14ac:dyDescent="0.25">
      <c r="C345" s="1"/>
      <c r="D345" s="25"/>
      <c r="E345" s="5"/>
      <c r="F345" s="4"/>
      <c r="G345" s="25"/>
      <c r="H345" s="5"/>
      <c r="I345" s="4"/>
    </row>
    <row r="346" spans="3:9" ht="13.2" x14ac:dyDescent="0.25">
      <c r="C346" s="1"/>
      <c r="D346" s="25"/>
      <c r="E346" s="5"/>
      <c r="F346" s="4"/>
      <c r="G346" s="25"/>
      <c r="H346" s="5"/>
      <c r="I346" s="4"/>
    </row>
    <row r="347" spans="3:9" ht="13.2" x14ac:dyDescent="0.25">
      <c r="C347" s="1"/>
      <c r="D347" s="25"/>
      <c r="E347" s="5"/>
      <c r="F347" s="4"/>
      <c r="G347" s="25"/>
      <c r="H347" s="5"/>
      <c r="I347" s="4"/>
    </row>
    <row r="348" spans="3:9" ht="13.2" x14ac:dyDescent="0.25">
      <c r="C348" s="1"/>
      <c r="D348" s="25"/>
      <c r="E348" s="5"/>
      <c r="F348" s="4"/>
      <c r="G348" s="25"/>
      <c r="H348" s="5"/>
      <c r="I348" s="4"/>
    </row>
    <row r="349" spans="3:9" ht="13.2" x14ac:dyDescent="0.25">
      <c r="C349" s="1"/>
      <c r="D349" s="25"/>
      <c r="E349" s="5"/>
      <c r="F349" s="4"/>
      <c r="G349" s="25"/>
      <c r="H349" s="5"/>
      <c r="I349" s="4"/>
    </row>
    <row r="350" spans="3:9" ht="13.2" x14ac:dyDescent="0.25">
      <c r="C350" s="1"/>
      <c r="D350" s="25"/>
      <c r="E350" s="5"/>
      <c r="F350" s="4"/>
      <c r="G350" s="25"/>
      <c r="H350" s="5"/>
      <c r="I350" s="4"/>
    </row>
    <row r="351" spans="3:9" ht="13.2" x14ac:dyDescent="0.25">
      <c r="C351" s="1"/>
      <c r="D351" s="25"/>
      <c r="E351" s="5"/>
      <c r="F351" s="4"/>
      <c r="G351" s="25"/>
      <c r="H351" s="5"/>
      <c r="I351" s="4"/>
    </row>
    <row r="352" spans="3:9" ht="13.2" x14ac:dyDescent="0.25">
      <c r="C352" s="1"/>
      <c r="D352" s="25"/>
      <c r="E352" s="5"/>
      <c r="F352" s="4"/>
      <c r="G352" s="25"/>
      <c r="H352" s="5"/>
      <c r="I352" s="4"/>
    </row>
    <row r="353" spans="3:9" ht="13.2" x14ac:dyDescent="0.25">
      <c r="C353" s="1"/>
      <c r="D353" s="25"/>
      <c r="E353" s="5"/>
      <c r="F353" s="4"/>
      <c r="G353" s="25"/>
      <c r="H353" s="5"/>
      <c r="I353" s="4"/>
    </row>
    <row r="354" spans="3:9" ht="13.2" x14ac:dyDescent="0.25">
      <c r="C354" s="1"/>
      <c r="D354" s="25"/>
      <c r="E354" s="5"/>
      <c r="F354" s="4"/>
      <c r="G354" s="25"/>
      <c r="H354" s="5"/>
      <c r="I354" s="4"/>
    </row>
    <row r="355" spans="3:9" ht="13.2" x14ac:dyDescent="0.25">
      <c r="C355" s="1"/>
      <c r="D355" s="25"/>
      <c r="E355" s="5"/>
      <c r="F355" s="4"/>
      <c r="G355" s="25"/>
      <c r="H355" s="5"/>
      <c r="I355" s="4"/>
    </row>
    <row r="356" spans="3:9" ht="13.2" x14ac:dyDescent="0.25">
      <c r="C356" s="1"/>
      <c r="D356" s="25"/>
      <c r="E356" s="5"/>
      <c r="F356" s="4"/>
      <c r="G356" s="25"/>
      <c r="H356" s="5"/>
      <c r="I356" s="4"/>
    </row>
    <row r="357" spans="3:9" ht="13.2" x14ac:dyDescent="0.25">
      <c r="C357" s="1"/>
      <c r="D357" s="25"/>
      <c r="E357" s="5"/>
      <c r="F357" s="4"/>
      <c r="G357" s="25"/>
      <c r="H357" s="5"/>
      <c r="I357" s="4"/>
    </row>
    <row r="358" spans="3:9" ht="13.2" x14ac:dyDescent="0.25">
      <c r="C358" s="1"/>
      <c r="D358" s="25"/>
      <c r="E358" s="5"/>
      <c r="F358" s="4"/>
      <c r="G358" s="25"/>
      <c r="H358" s="5"/>
      <c r="I358" s="4"/>
    </row>
    <row r="359" spans="3:9" ht="13.2" x14ac:dyDescent="0.25">
      <c r="C359" s="1"/>
      <c r="D359" s="25"/>
      <c r="E359" s="5"/>
      <c r="F359" s="4"/>
      <c r="G359" s="25"/>
      <c r="H359" s="5"/>
      <c r="I359" s="4"/>
    </row>
    <row r="360" spans="3:9" ht="13.2" x14ac:dyDescent="0.25">
      <c r="C360" s="1"/>
      <c r="D360" s="25"/>
      <c r="E360" s="5"/>
      <c r="F360" s="4"/>
      <c r="G360" s="25"/>
      <c r="H360" s="5"/>
      <c r="I360" s="4"/>
    </row>
    <row r="361" spans="3:9" ht="13.2" x14ac:dyDescent="0.25">
      <c r="C361" s="1"/>
      <c r="D361" s="25"/>
      <c r="E361" s="5"/>
      <c r="F361" s="4"/>
      <c r="G361" s="25"/>
      <c r="H361" s="5"/>
      <c r="I361" s="4"/>
    </row>
    <row r="362" spans="3:9" ht="13.2" x14ac:dyDescent="0.25">
      <c r="C362" s="1"/>
      <c r="D362" s="25"/>
      <c r="E362" s="5"/>
      <c r="F362" s="4"/>
      <c r="G362" s="25"/>
      <c r="H362" s="5"/>
      <c r="I362" s="4"/>
    </row>
    <row r="363" spans="3:9" ht="13.2" x14ac:dyDescent="0.25">
      <c r="C363" s="1"/>
      <c r="D363" s="25"/>
      <c r="E363" s="5"/>
      <c r="F363" s="4"/>
      <c r="G363" s="25"/>
      <c r="H363" s="5"/>
      <c r="I363" s="4"/>
    </row>
    <row r="364" spans="3:9" ht="13.2" x14ac:dyDescent="0.25">
      <c r="C364" s="1"/>
      <c r="D364" s="25"/>
      <c r="E364" s="5"/>
      <c r="F364" s="4"/>
      <c r="G364" s="25"/>
      <c r="H364" s="5"/>
      <c r="I364" s="4"/>
    </row>
    <row r="365" spans="3:9" ht="13.2" x14ac:dyDescent="0.25">
      <c r="C365" s="1"/>
      <c r="D365" s="25"/>
      <c r="E365" s="5"/>
      <c r="F365" s="4"/>
      <c r="G365" s="25"/>
      <c r="H365" s="5"/>
      <c r="I365" s="4"/>
    </row>
    <row r="366" spans="3:9" ht="13.2" x14ac:dyDescent="0.25">
      <c r="C366" s="1"/>
      <c r="D366" s="25"/>
      <c r="E366" s="5"/>
      <c r="F366" s="4"/>
      <c r="G366" s="25"/>
      <c r="H366" s="5"/>
      <c r="I366" s="4"/>
    </row>
    <row r="367" spans="3:9" ht="13.2" x14ac:dyDescent="0.25">
      <c r="C367" s="1"/>
      <c r="D367" s="25"/>
      <c r="E367" s="5"/>
      <c r="F367" s="4"/>
      <c r="G367" s="25"/>
      <c r="H367" s="5"/>
      <c r="I367" s="4"/>
    </row>
    <row r="368" spans="3:9" ht="13.2" x14ac:dyDescent="0.25">
      <c r="C368" s="1"/>
      <c r="D368" s="25"/>
      <c r="E368" s="5"/>
      <c r="F368" s="4"/>
      <c r="G368" s="25"/>
      <c r="H368" s="5"/>
      <c r="I368" s="4"/>
    </row>
    <row r="369" spans="3:9" ht="13.2" x14ac:dyDescent="0.25">
      <c r="C369" s="1"/>
      <c r="D369" s="25"/>
      <c r="E369" s="5"/>
      <c r="F369" s="4"/>
      <c r="G369" s="25"/>
      <c r="H369" s="5"/>
      <c r="I369" s="4"/>
    </row>
    <row r="370" spans="3:9" ht="13.2" x14ac:dyDescent="0.25">
      <c r="C370" s="1"/>
      <c r="D370" s="25"/>
      <c r="E370" s="5"/>
      <c r="F370" s="4"/>
      <c r="G370" s="25"/>
      <c r="H370" s="5"/>
      <c r="I370" s="4"/>
    </row>
    <row r="371" spans="3:9" ht="13.2" x14ac:dyDescent="0.25">
      <c r="C371" s="1"/>
      <c r="D371" s="25"/>
      <c r="E371" s="5"/>
      <c r="F371" s="4"/>
      <c r="G371" s="25"/>
      <c r="H371" s="5"/>
      <c r="I371" s="4"/>
    </row>
    <row r="372" spans="3:9" ht="13.2" x14ac:dyDescent="0.25">
      <c r="C372" s="1"/>
      <c r="D372" s="25"/>
      <c r="E372" s="5"/>
      <c r="F372" s="4"/>
      <c r="G372" s="25"/>
      <c r="H372" s="5"/>
      <c r="I372" s="4"/>
    </row>
    <row r="373" spans="3:9" ht="13.2" x14ac:dyDescent="0.25">
      <c r="C373" s="1"/>
      <c r="D373" s="25"/>
      <c r="E373" s="5"/>
      <c r="F373" s="4"/>
      <c r="G373" s="25"/>
      <c r="H373" s="5"/>
      <c r="I373" s="4"/>
    </row>
    <row r="374" spans="3:9" ht="13.2" x14ac:dyDescent="0.25">
      <c r="C374" s="1"/>
      <c r="D374" s="25"/>
      <c r="E374" s="5"/>
      <c r="F374" s="4"/>
      <c r="G374" s="25"/>
      <c r="H374" s="5"/>
      <c r="I374" s="4"/>
    </row>
    <row r="375" spans="3:9" ht="13.2" x14ac:dyDescent="0.25">
      <c r="C375" s="1"/>
      <c r="D375" s="25"/>
      <c r="E375" s="5"/>
      <c r="F375" s="4"/>
      <c r="G375" s="25"/>
      <c r="H375" s="5"/>
      <c r="I375" s="4"/>
    </row>
    <row r="376" spans="3:9" ht="13.2" x14ac:dyDescent="0.25">
      <c r="C376" s="1"/>
      <c r="D376" s="25"/>
      <c r="E376" s="5"/>
      <c r="F376" s="4"/>
      <c r="G376" s="25"/>
      <c r="H376" s="5"/>
      <c r="I376" s="4"/>
    </row>
    <row r="377" spans="3:9" ht="13.2" x14ac:dyDescent="0.25">
      <c r="C377" s="1"/>
      <c r="D377" s="25"/>
      <c r="E377" s="5"/>
      <c r="F377" s="4"/>
      <c r="G377" s="25"/>
      <c r="H377" s="5"/>
      <c r="I377" s="4"/>
    </row>
    <row r="378" spans="3:9" ht="13.2" x14ac:dyDescent="0.25">
      <c r="C378" s="1"/>
      <c r="D378" s="25"/>
      <c r="E378" s="5"/>
      <c r="F378" s="4"/>
      <c r="G378" s="25"/>
      <c r="H378" s="5"/>
      <c r="I378" s="4"/>
    </row>
    <row r="379" spans="3:9" ht="13.2" x14ac:dyDescent="0.25">
      <c r="C379" s="1"/>
      <c r="D379" s="25"/>
      <c r="E379" s="5"/>
      <c r="F379" s="4"/>
      <c r="G379" s="25"/>
      <c r="H379" s="5"/>
      <c r="I379" s="4"/>
    </row>
    <row r="380" spans="3:9" ht="13.2" x14ac:dyDescent="0.25">
      <c r="C380" s="1"/>
      <c r="D380" s="25"/>
      <c r="E380" s="5"/>
      <c r="F380" s="4"/>
      <c r="G380" s="25"/>
      <c r="H380" s="5"/>
      <c r="I380" s="4"/>
    </row>
    <row r="381" spans="3:9" ht="13.2" x14ac:dyDescent="0.25">
      <c r="C381" s="1"/>
      <c r="D381" s="25"/>
      <c r="E381" s="5"/>
      <c r="F381" s="4"/>
      <c r="G381" s="25"/>
      <c r="H381" s="5"/>
      <c r="I381" s="4"/>
    </row>
    <row r="382" spans="3:9" ht="13.2" x14ac:dyDescent="0.25">
      <c r="C382" s="1"/>
      <c r="D382" s="25"/>
      <c r="E382" s="5"/>
      <c r="F382" s="4"/>
      <c r="G382" s="25"/>
      <c r="H382" s="5"/>
      <c r="I382" s="4"/>
    </row>
    <row r="383" spans="3:9" ht="13.2" x14ac:dyDescent="0.25">
      <c r="C383" s="1"/>
      <c r="D383" s="25"/>
      <c r="E383" s="5"/>
      <c r="F383" s="4"/>
      <c r="G383" s="25"/>
      <c r="H383" s="5"/>
      <c r="I383" s="4"/>
    </row>
    <row r="384" spans="3:9" ht="13.2" x14ac:dyDescent="0.25">
      <c r="C384" s="1"/>
      <c r="D384" s="25"/>
      <c r="E384" s="5"/>
      <c r="F384" s="4"/>
      <c r="G384" s="25"/>
      <c r="H384" s="5"/>
      <c r="I384" s="4"/>
    </row>
    <row r="385" spans="3:9" ht="13.2" x14ac:dyDescent="0.25">
      <c r="C385" s="1"/>
      <c r="D385" s="25"/>
      <c r="E385" s="5"/>
      <c r="F385" s="4"/>
      <c r="G385" s="25"/>
      <c r="H385" s="5"/>
      <c r="I385" s="4"/>
    </row>
    <row r="386" spans="3:9" ht="13.2" x14ac:dyDescent="0.25">
      <c r="C386" s="1"/>
      <c r="D386" s="25"/>
      <c r="E386" s="5"/>
      <c r="F386" s="4"/>
      <c r="G386" s="25"/>
      <c r="H386" s="5"/>
      <c r="I386" s="4"/>
    </row>
    <row r="387" spans="3:9" ht="13.2" x14ac:dyDescent="0.25">
      <c r="C387" s="1"/>
      <c r="D387" s="25"/>
      <c r="E387" s="5"/>
      <c r="F387" s="4"/>
      <c r="G387" s="25"/>
      <c r="H387" s="5"/>
      <c r="I387" s="4"/>
    </row>
    <row r="388" spans="3:9" ht="13.2" x14ac:dyDescent="0.25">
      <c r="C388" s="1"/>
      <c r="D388" s="25"/>
      <c r="E388" s="5"/>
      <c r="F388" s="4"/>
      <c r="G388" s="25"/>
      <c r="H388" s="5"/>
      <c r="I388" s="4"/>
    </row>
    <row r="389" spans="3:9" ht="13.2" x14ac:dyDescent="0.25">
      <c r="C389" s="1"/>
      <c r="D389" s="25"/>
      <c r="E389" s="5"/>
      <c r="F389" s="4"/>
      <c r="G389" s="25"/>
      <c r="H389" s="5"/>
      <c r="I389" s="4"/>
    </row>
    <row r="390" spans="3:9" ht="13.2" x14ac:dyDescent="0.25">
      <c r="C390" s="1"/>
      <c r="D390" s="25"/>
      <c r="E390" s="5"/>
      <c r="F390" s="4"/>
      <c r="G390" s="25"/>
      <c r="H390" s="5"/>
      <c r="I390" s="4"/>
    </row>
    <row r="391" spans="3:9" ht="13.2" x14ac:dyDescent="0.25">
      <c r="C391" s="1"/>
      <c r="D391" s="25"/>
      <c r="E391" s="5"/>
      <c r="F391" s="4"/>
      <c r="G391" s="25"/>
      <c r="H391" s="5"/>
      <c r="I391" s="4"/>
    </row>
    <row r="392" spans="3:9" ht="13.2" x14ac:dyDescent="0.25">
      <c r="C392" s="1"/>
      <c r="D392" s="25"/>
      <c r="E392" s="5"/>
      <c r="F392" s="4"/>
      <c r="G392" s="25"/>
      <c r="H392" s="5"/>
      <c r="I392" s="4"/>
    </row>
    <row r="393" spans="3:9" ht="13.2" x14ac:dyDescent="0.25">
      <c r="C393" s="1"/>
      <c r="D393" s="25"/>
      <c r="E393" s="5"/>
      <c r="F393" s="4"/>
      <c r="G393" s="25"/>
      <c r="H393" s="5"/>
      <c r="I393" s="4"/>
    </row>
    <row r="394" spans="3:9" ht="13.2" x14ac:dyDescent="0.25">
      <c r="C394" s="1"/>
      <c r="D394" s="25"/>
      <c r="E394" s="5"/>
      <c r="F394" s="4"/>
      <c r="G394" s="25"/>
      <c r="H394" s="5"/>
      <c r="I394" s="4"/>
    </row>
    <row r="395" spans="3:9" ht="13.2" x14ac:dyDescent="0.25">
      <c r="C395" s="1"/>
      <c r="D395" s="25"/>
      <c r="E395" s="5"/>
      <c r="F395" s="4"/>
      <c r="G395" s="25"/>
      <c r="H395" s="5"/>
      <c r="I395" s="4"/>
    </row>
    <row r="396" spans="3:9" ht="13.2" x14ac:dyDescent="0.25">
      <c r="C396" s="1"/>
      <c r="D396" s="25"/>
      <c r="E396" s="5"/>
      <c r="F396" s="4"/>
      <c r="G396" s="25"/>
      <c r="H396" s="5"/>
      <c r="I396" s="4"/>
    </row>
    <row r="397" spans="3:9" ht="13.2" x14ac:dyDescent="0.25">
      <c r="C397" s="1"/>
      <c r="D397" s="25"/>
      <c r="E397" s="5"/>
      <c r="F397" s="4"/>
      <c r="G397" s="25"/>
      <c r="H397" s="5"/>
      <c r="I397" s="4"/>
    </row>
    <row r="398" spans="3:9" ht="13.2" x14ac:dyDescent="0.25">
      <c r="C398" s="1"/>
      <c r="D398" s="25"/>
      <c r="E398" s="5"/>
      <c r="F398" s="4"/>
      <c r="G398" s="25"/>
      <c r="H398" s="5"/>
      <c r="I398" s="4"/>
    </row>
    <row r="399" spans="3:9" ht="13.2" x14ac:dyDescent="0.25">
      <c r="C399" s="1"/>
      <c r="D399" s="25"/>
      <c r="E399" s="5"/>
      <c r="F399" s="4"/>
      <c r="G399" s="25"/>
      <c r="H399" s="5"/>
      <c r="I399" s="4"/>
    </row>
    <row r="400" spans="3:9" ht="13.2" x14ac:dyDescent="0.25">
      <c r="C400" s="1"/>
      <c r="D400" s="25"/>
      <c r="E400" s="5"/>
      <c r="F400" s="4"/>
      <c r="G400" s="25"/>
      <c r="H400" s="5"/>
      <c r="I400" s="4"/>
    </row>
    <row r="401" spans="3:9" ht="13.2" x14ac:dyDescent="0.25">
      <c r="C401" s="1"/>
      <c r="D401" s="25"/>
      <c r="E401" s="5"/>
      <c r="F401" s="4"/>
      <c r="G401" s="25"/>
      <c r="H401" s="5"/>
      <c r="I401" s="4"/>
    </row>
    <row r="402" spans="3:9" ht="13.2" x14ac:dyDescent="0.25">
      <c r="C402" s="1"/>
      <c r="D402" s="25"/>
      <c r="E402" s="5"/>
      <c r="F402" s="4"/>
      <c r="G402" s="25"/>
      <c r="H402" s="5"/>
      <c r="I402" s="4"/>
    </row>
    <row r="403" spans="3:9" ht="13.2" x14ac:dyDescent="0.25">
      <c r="C403" s="1"/>
      <c r="D403" s="25"/>
      <c r="E403" s="5"/>
      <c r="F403" s="4"/>
      <c r="G403" s="25"/>
      <c r="H403" s="5"/>
      <c r="I403" s="4"/>
    </row>
    <row r="404" spans="3:9" ht="13.2" x14ac:dyDescent="0.25">
      <c r="C404" s="1"/>
      <c r="D404" s="25"/>
      <c r="E404" s="5"/>
      <c r="F404" s="4"/>
      <c r="G404" s="25"/>
      <c r="H404" s="5"/>
      <c r="I404" s="4"/>
    </row>
    <row r="405" spans="3:9" ht="13.2" x14ac:dyDescent="0.25">
      <c r="C405" s="1"/>
      <c r="D405" s="25"/>
      <c r="E405" s="5"/>
      <c r="F405" s="4"/>
      <c r="G405" s="25"/>
      <c r="H405" s="5"/>
      <c r="I405" s="4"/>
    </row>
    <row r="406" spans="3:9" ht="13.2" x14ac:dyDescent="0.25">
      <c r="C406" s="1"/>
      <c r="D406" s="25"/>
      <c r="E406" s="5"/>
      <c r="F406" s="4"/>
      <c r="G406" s="25"/>
      <c r="H406" s="5"/>
      <c r="I406" s="4"/>
    </row>
    <row r="407" spans="3:9" ht="13.2" x14ac:dyDescent="0.25">
      <c r="C407" s="1"/>
      <c r="D407" s="25"/>
      <c r="E407" s="5"/>
      <c r="F407" s="4"/>
      <c r="G407" s="25"/>
      <c r="H407" s="5"/>
      <c r="I407" s="4"/>
    </row>
    <row r="408" spans="3:9" ht="13.2" x14ac:dyDescent="0.25">
      <c r="C408" s="1"/>
      <c r="D408" s="25"/>
      <c r="E408" s="5"/>
      <c r="F408" s="4"/>
      <c r="G408" s="25"/>
      <c r="H408" s="5"/>
      <c r="I408" s="4"/>
    </row>
    <row r="409" spans="3:9" ht="13.2" x14ac:dyDescent="0.25">
      <c r="C409" s="1"/>
      <c r="D409" s="25"/>
      <c r="E409" s="5"/>
      <c r="F409" s="4"/>
      <c r="G409" s="25"/>
      <c r="H409" s="5"/>
      <c r="I409" s="4"/>
    </row>
    <row r="410" spans="3:9" ht="13.2" x14ac:dyDescent="0.25">
      <c r="C410" s="1"/>
      <c r="D410" s="25"/>
      <c r="E410" s="5"/>
      <c r="F410" s="4"/>
      <c r="G410" s="25"/>
      <c r="H410" s="5"/>
      <c r="I410" s="4"/>
    </row>
    <row r="411" spans="3:9" ht="13.2" x14ac:dyDescent="0.25">
      <c r="C411" s="1"/>
      <c r="D411" s="25"/>
      <c r="E411" s="5"/>
      <c r="F411" s="4"/>
      <c r="G411" s="25"/>
      <c r="H411" s="5"/>
      <c r="I411" s="4"/>
    </row>
    <row r="412" spans="3:9" ht="13.2" x14ac:dyDescent="0.25">
      <c r="C412" s="1"/>
      <c r="D412" s="25"/>
      <c r="E412" s="5"/>
      <c r="F412" s="4"/>
      <c r="G412" s="25"/>
      <c r="H412" s="5"/>
      <c r="I412" s="4"/>
    </row>
    <row r="413" spans="3:9" ht="13.2" x14ac:dyDescent="0.25">
      <c r="C413" s="1"/>
      <c r="D413" s="25"/>
      <c r="E413" s="5"/>
      <c r="F413" s="4"/>
      <c r="G413" s="25"/>
      <c r="H413" s="5"/>
      <c r="I413" s="4"/>
    </row>
    <row r="414" spans="3:9" ht="13.2" x14ac:dyDescent="0.25">
      <c r="C414" s="1"/>
      <c r="D414" s="25"/>
      <c r="E414" s="5"/>
      <c r="F414" s="4"/>
      <c r="G414" s="25"/>
      <c r="H414" s="5"/>
      <c r="I414" s="4"/>
    </row>
    <row r="415" spans="3:9" ht="13.2" x14ac:dyDescent="0.25">
      <c r="C415" s="1"/>
      <c r="D415" s="25"/>
      <c r="E415" s="5"/>
      <c r="F415" s="4"/>
      <c r="G415" s="25"/>
      <c r="H415" s="5"/>
      <c r="I415" s="4"/>
    </row>
    <row r="416" spans="3:9" ht="13.2" x14ac:dyDescent="0.25">
      <c r="C416" s="1"/>
      <c r="D416" s="25"/>
      <c r="E416" s="5"/>
      <c r="F416" s="4"/>
      <c r="G416" s="25"/>
      <c r="H416" s="5"/>
      <c r="I416" s="4"/>
    </row>
    <row r="417" spans="3:9" ht="13.2" x14ac:dyDescent="0.25">
      <c r="C417" s="1"/>
      <c r="D417" s="25"/>
      <c r="E417" s="5"/>
      <c r="F417" s="4"/>
      <c r="G417" s="25"/>
      <c r="H417" s="5"/>
      <c r="I417" s="4"/>
    </row>
    <row r="418" spans="3:9" ht="13.2" x14ac:dyDescent="0.25">
      <c r="C418" s="1"/>
      <c r="D418" s="25"/>
      <c r="E418" s="5"/>
      <c r="F418" s="4"/>
      <c r="G418" s="25"/>
      <c r="H418" s="5"/>
      <c r="I418" s="4"/>
    </row>
    <row r="419" spans="3:9" ht="13.2" x14ac:dyDescent="0.25">
      <c r="C419" s="1"/>
      <c r="D419" s="25"/>
      <c r="E419" s="5"/>
      <c r="F419" s="4"/>
      <c r="G419" s="25"/>
      <c r="H419" s="5"/>
      <c r="I419" s="4"/>
    </row>
    <row r="420" spans="3:9" ht="13.2" x14ac:dyDescent="0.25">
      <c r="C420" s="1"/>
      <c r="D420" s="25"/>
      <c r="E420" s="5"/>
      <c r="F420" s="4"/>
      <c r="G420" s="25"/>
      <c r="H420" s="5"/>
      <c r="I420" s="4"/>
    </row>
    <row r="421" spans="3:9" ht="13.2" x14ac:dyDescent="0.25">
      <c r="C421" s="1"/>
      <c r="D421" s="25"/>
      <c r="E421" s="5"/>
      <c r="F421" s="4"/>
      <c r="G421" s="25"/>
      <c r="H421" s="5"/>
      <c r="I421" s="4"/>
    </row>
    <row r="422" spans="3:9" ht="13.2" x14ac:dyDescent="0.25">
      <c r="C422" s="1"/>
      <c r="D422" s="25"/>
      <c r="E422" s="5"/>
      <c r="F422" s="4"/>
      <c r="G422" s="25"/>
      <c r="H422" s="5"/>
      <c r="I422" s="4"/>
    </row>
    <row r="423" spans="3:9" ht="13.2" x14ac:dyDescent="0.25">
      <c r="C423" s="1"/>
      <c r="D423" s="25"/>
      <c r="E423" s="5"/>
      <c r="F423" s="4"/>
      <c r="G423" s="25"/>
      <c r="H423" s="5"/>
      <c r="I423" s="4"/>
    </row>
    <row r="424" spans="3:9" ht="13.2" x14ac:dyDescent="0.25">
      <c r="C424" s="1"/>
      <c r="D424" s="25"/>
      <c r="E424" s="5"/>
      <c r="F424" s="4"/>
      <c r="G424" s="25"/>
      <c r="H424" s="5"/>
      <c r="I424" s="4"/>
    </row>
    <row r="425" spans="3:9" ht="13.2" x14ac:dyDescent="0.25">
      <c r="C425" s="1"/>
      <c r="D425" s="25"/>
      <c r="E425" s="5"/>
      <c r="F425" s="4"/>
      <c r="G425" s="25"/>
      <c r="H425" s="5"/>
      <c r="I425" s="4"/>
    </row>
    <row r="426" spans="3:9" ht="13.2" x14ac:dyDescent="0.25">
      <c r="C426" s="1"/>
      <c r="D426" s="25"/>
      <c r="E426" s="5"/>
      <c r="F426" s="4"/>
      <c r="G426" s="25"/>
      <c r="H426" s="5"/>
      <c r="I426" s="4"/>
    </row>
    <row r="427" spans="3:9" ht="13.2" x14ac:dyDescent="0.25">
      <c r="C427" s="1"/>
      <c r="D427" s="25"/>
      <c r="E427" s="5"/>
      <c r="F427" s="4"/>
      <c r="G427" s="25"/>
      <c r="H427" s="5"/>
      <c r="I427" s="4"/>
    </row>
    <row r="428" spans="3:9" ht="13.2" x14ac:dyDescent="0.25">
      <c r="C428" s="1"/>
      <c r="D428" s="25"/>
      <c r="E428" s="5"/>
      <c r="F428" s="4"/>
      <c r="G428" s="25"/>
      <c r="H428" s="5"/>
      <c r="I428" s="4"/>
    </row>
    <row r="429" spans="3:9" ht="13.2" x14ac:dyDescent="0.25">
      <c r="C429" s="1"/>
      <c r="D429" s="25"/>
      <c r="E429" s="5"/>
      <c r="F429" s="4"/>
      <c r="G429" s="25"/>
      <c r="H429" s="5"/>
      <c r="I429" s="4"/>
    </row>
    <row r="430" spans="3:9" ht="13.2" x14ac:dyDescent="0.25">
      <c r="C430" s="1"/>
      <c r="D430" s="25"/>
      <c r="E430" s="5"/>
      <c r="F430" s="4"/>
      <c r="G430" s="25"/>
      <c r="H430" s="5"/>
      <c r="I430" s="4"/>
    </row>
    <row r="431" spans="3:9" ht="13.2" x14ac:dyDescent="0.25">
      <c r="C431" s="1"/>
      <c r="D431" s="25"/>
      <c r="E431" s="5"/>
      <c r="F431" s="4"/>
      <c r="G431" s="25"/>
      <c r="H431" s="5"/>
      <c r="I431" s="4"/>
    </row>
    <row r="432" spans="3:9" ht="13.2" x14ac:dyDescent="0.25">
      <c r="C432" s="1"/>
      <c r="D432" s="25"/>
      <c r="E432" s="5"/>
      <c r="F432" s="4"/>
      <c r="G432" s="25"/>
      <c r="H432" s="5"/>
      <c r="I432" s="4"/>
    </row>
    <row r="433" spans="3:9" ht="13.2" x14ac:dyDescent="0.25">
      <c r="C433" s="1"/>
      <c r="D433" s="25"/>
      <c r="E433" s="5"/>
      <c r="F433" s="4"/>
      <c r="G433" s="25"/>
      <c r="H433" s="5"/>
      <c r="I433" s="4"/>
    </row>
    <row r="434" spans="3:9" ht="13.2" x14ac:dyDescent="0.25">
      <c r="C434" s="1"/>
      <c r="D434" s="25"/>
      <c r="E434" s="5"/>
      <c r="F434" s="4"/>
      <c r="G434" s="25"/>
      <c r="H434" s="5"/>
      <c r="I434" s="4"/>
    </row>
    <row r="435" spans="3:9" ht="13.2" x14ac:dyDescent="0.25">
      <c r="C435" s="1"/>
      <c r="D435" s="25"/>
      <c r="E435" s="5"/>
      <c r="F435" s="4"/>
      <c r="G435" s="25"/>
      <c r="H435" s="5"/>
      <c r="I435" s="4"/>
    </row>
    <row r="436" spans="3:9" ht="13.2" x14ac:dyDescent="0.25">
      <c r="C436" s="1"/>
      <c r="D436" s="25"/>
      <c r="E436" s="5"/>
      <c r="F436" s="4"/>
      <c r="G436" s="25"/>
      <c r="H436" s="5"/>
      <c r="I436" s="4"/>
    </row>
    <row r="437" spans="3:9" ht="13.2" x14ac:dyDescent="0.25">
      <c r="C437" s="1"/>
      <c r="D437" s="25"/>
      <c r="E437" s="5"/>
      <c r="F437" s="4"/>
      <c r="G437" s="25"/>
      <c r="H437" s="5"/>
      <c r="I437" s="4"/>
    </row>
    <row r="438" spans="3:9" ht="13.2" x14ac:dyDescent="0.25">
      <c r="C438" s="1"/>
      <c r="D438" s="25"/>
      <c r="E438" s="5"/>
      <c r="F438" s="4"/>
      <c r="G438" s="25"/>
      <c r="H438" s="5"/>
      <c r="I438" s="4"/>
    </row>
    <row r="439" spans="3:9" ht="13.2" x14ac:dyDescent="0.25">
      <c r="C439" s="1"/>
      <c r="D439" s="25"/>
      <c r="E439" s="5"/>
      <c r="F439" s="4"/>
      <c r="G439" s="25"/>
      <c r="H439" s="5"/>
      <c r="I439" s="4"/>
    </row>
    <row r="440" spans="3:9" ht="13.2" x14ac:dyDescent="0.25">
      <c r="C440" s="1"/>
      <c r="D440" s="25"/>
      <c r="E440" s="5"/>
      <c r="F440" s="4"/>
      <c r="G440" s="25"/>
      <c r="H440" s="5"/>
      <c r="I440" s="4"/>
    </row>
    <row r="441" spans="3:9" ht="13.2" x14ac:dyDescent="0.25">
      <c r="C441" s="1"/>
      <c r="D441" s="25"/>
      <c r="E441" s="5"/>
      <c r="F441" s="4"/>
      <c r="G441" s="25"/>
      <c r="H441" s="5"/>
      <c r="I441" s="4"/>
    </row>
    <row r="442" spans="3:9" ht="13.2" x14ac:dyDescent="0.25">
      <c r="C442" s="1"/>
      <c r="D442" s="25"/>
      <c r="E442" s="5"/>
      <c r="F442" s="4"/>
      <c r="G442" s="25"/>
      <c r="H442" s="5"/>
      <c r="I442" s="4"/>
    </row>
    <row r="443" spans="3:9" ht="13.2" x14ac:dyDescent="0.25">
      <c r="C443" s="1"/>
      <c r="D443" s="25"/>
      <c r="E443" s="5"/>
      <c r="F443" s="4"/>
      <c r="G443" s="25"/>
      <c r="H443" s="5"/>
      <c r="I443" s="4"/>
    </row>
    <row r="444" spans="3:9" ht="13.2" x14ac:dyDescent="0.25">
      <c r="C444" s="1"/>
      <c r="D444" s="25"/>
      <c r="E444" s="5"/>
      <c r="F444" s="4"/>
      <c r="G444" s="25"/>
      <c r="H444" s="5"/>
      <c r="I444" s="4"/>
    </row>
    <row r="445" spans="3:9" ht="13.2" x14ac:dyDescent="0.25">
      <c r="C445" s="1"/>
      <c r="D445" s="25"/>
      <c r="E445" s="5"/>
      <c r="F445" s="4"/>
      <c r="G445" s="25"/>
      <c r="H445" s="5"/>
      <c r="I445" s="4"/>
    </row>
    <row r="446" spans="3:9" ht="13.2" x14ac:dyDescent="0.25">
      <c r="C446" s="1"/>
      <c r="D446" s="25"/>
      <c r="E446" s="5"/>
      <c r="F446" s="4"/>
      <c r="G446" s="25"/>
      <c r="H446" s="5"/>
      <c r="I446" s="4"/>
    </row>
    <row r="447" spans="3:9" ht="13.2" x14ac:dyDescent="0.25">
      <c r="C447" s="1"/>
      <c r="D447" s="25"/>
      <c r="E447" s="5"/>
      <c r="F447" s="4"/>
      <c r="G447" s="25"/>
      <c r="H447" s="5"/>
      <c r="I447" s="4"/>
    </row>
    <row r="448" spans="3:9" ht="13.2" x14ac:dyDescent="0.25">
      <c r="C448" s="1"/>
      <c r="D448" s="25"/>
      <c r="E448" s="5"/>
      <c r="F448" s="4"/>
      <c r="G448" s="25"/>
      <c r="H448" s="5"/>
      <c r="I448" s="4"/>
    </row>
    <row r="449" spans="3:9" ht="13.2" x14ac:dyDescent="0.25">
      <c r="C449" s="1"/>
      <c r="D449" s="25"/>
      <c r="E449" s="5"/>
      <c r="F449" s="4"/>
      <c r="G449" s="25"/>
      <c r="H449" s="5"/>
      <c r="I449" s="4"/>
    </row>
    <row r="450" spans="3:9" ht="13.2" x14ac:dyDescent="0.25">
      <c r="C450" s="1"/>
      <c r="D450" s="25"/>
      <c r="E450" s="5"/>
      <c r="F450" s="4"/>
      <c r="G450" s="25"/>
      <c r="H450" s="5"/>
      <c r="I450" s="4"/>
    </row>
    <row r="451" spans="3:9" ht="13.2" x14ac:dyDescent="0.25">
      <c r="C451" s="1"/>
      <c r="D451" s="25"/>
      <c r="E451" s="5"/>
      <c r="F451" s="4"/>
      <c r="G451" s="25"/>
      <c r="H451" s="5"/>
      <c r="I451" s="4"/>
    </row>
    <row r="452" spans="3:9" ht="13.2" x14ac:dyDescent="0.25">
      <c r="C452" s="1"/>
      <c r="D452" s="25"/>
      <c r="E452" s="5"/>
      <c r="F452" s="4"/>
      <c r="G452" s="25"/>
      <c r="H452" s="5"/>
      <c r="I452" s="4"/>
    </row>
    <row r="453" spans="3:9" ht="13.2" x14ac:dyDescent="0.25">
      <c r="C453" s="1"/>
      <c r="D453" s="25"/>
      <c r="E453" s="5"/>
      <c r="F453" s="4"/>
      <c r="G453" s="25"/>
      <c r="H453" s="5"/>
      <c r="I453" s="4"/>
    </row>
    <row r="454" spans="3:9" ht="13.2" x14ac:dyDescent="0.25">
      <c r="C454" s="1"/>
      <c r="D454" s="25"/>
      <c r="E454" s="5"/>
      <c r="F454" s="4"/>
      <c r="G454" s="25"/>
      <c r="H454" s="5"/>
      <c r="I454" s="4"/>
    </row>
    <row r="455" spans="3:9" ht="13.2" x14ac:dyDescent="0.25">
      <c r="C455" s="1"/>
      <c r="D455" s="25"/>
      <c r="E455" s="5"/>
      <c r="F455" s="4"/>
      <c r="G455" s="25"/>
      <c r="H455" s="5"/>
      <c r="I455" s="4"/>
    </row>
    <row r="456" spans="3:9" ht="13.2" x14ac:dyDescent="0.25">
      <c r="C456" s="1"/>
      <c r="D456" s="25"/>
      <c r="E456" s="5"/>
      <c r="F456" s="4"/>
      <c r="G456" s="25"/>
      <c r="H456" s="5"/>
      <c r="I456" s="4"/>
    </row>
    <row r="457" spans="3:9" ht="13.2" x14ac:dyDescent="0.25">
      <c r="C457" s="1"/>
      <c r="D457" s="25"/>
      <c r="E457" s="5"/>
      <c r="F457" s="4"/>
      <c r="G457" s="25"/>
      <c r="H457" s="5"/>
      <c r="I457" s="4"/>
    </row>
    <row r="458" spans="3:9" ht="13.2" x14ac:dyDescent="0.25">
      <c r="C458" s="1"/>
      <c r="D458" s="25"/>
      <c r="E458" s="5"/>
      <c r="F458" s="4"/>
      <c r="G458" s="25"/>
      <c r="H458" s="5"/>
      <c r="I458" s="4"/>
    </row>
    <row r="459" spans="3:9" ht="13.2" x14ac:dyDescent="0.25">
      <c r="C459" s="1"/>
      <c r="D459" s="25"/>
      <c r="E459" s="5"/>
      <c r="F459" s="4"/>
      <c r="G459" s="25"/>
      <c r="H459" s="5"/>
      <c r="I459" s="4"/>
    </row>
    <row r="460" spans="3:9" ht="13.2" x14ac:dyDescent="0.25">
      <c r="C460" s="1"/>
      <c r="D460" s="25"/>
      <c r="E460" s="5"/>
      <c r="F460" s="4"/>
      <c r="G460" s="25"/>
      <c r="H460" s="5"/>
      <c r="I460" s="4"/>
    </row>
    <row r="461" spans="3:9" ht="13.2" x14ac:dyDescent="0.25">
      <c r="C461" s="1"/>
      <c r="D461" s="25"/>
      <c r="E461" s="5"/>
      <c r="F461" s="4"/>
      <c r="G461" s="25"/>
      <c r="H461" s="5"/>
      <c r="I461" s="4"/>
    </row>
    <row r="462" spans="3:9" ht="13.2" x14ac:dyDescent="0.25">
      <c r="C462" s="1"/>
      <c r="D462" s="25"/>
      <c r="E462" s="5"/>
      <c r="F462" s="4"/>
      <c r="G462" s="25"/>
      <c r="H462" s="5"/>
      <c r="I462" s="4"/>
    </row>
    <row r="463" spans="3:9" ht="13.2" x14ac:dyDescent="0.25">
      <c r="C463" s="1"/>
      <c r="D463" s="25"/>
      <c r="E463" s="5"/>
      <c r="F463" s="4"/>
      <c r="G463" s="25"/>
      <c r="H463" s="5"/>
      <c r="I463" s="4"/>
    </row>
    <row r="464" spans="3:9" ht="13.2" x14ac:dyDescent="0.25">
      <c r="C464" s="1"/>
      <c r="D464" s="25"/>
      <c r="E464" s="5"/>
      <c r="F464" s="4"/>
      <c r="G464" s="25"/>
      <c r="H464" s="5"/>
      <c r="I464" s="4"/>
    </row>
    <row r="465" spans="3:9" ht="13.2" x14ac:dyDescent="0.25">
      <c r="C465" s="1"/>
      <c r="D465" s="25"/>
      <c r="E465" s="5"/>
      <c r="F465" s="4"/>
      <c r="G465" s="25"/>
      <c r="H465" s="5"/>
      <c r="I465" s="4"/>
    </row>
    <row r="466" spans="3:9" ht="13.2" x14ac:dyDescent="0.25">
      <c r="C466" s="1"/>
      <c r="D466" s="25"/>
      <c r="E466" s="5"/>
      <c r="F466" s="4"/>
      <c r="G466" s="25"/>
      <c r="H466" s="5"/>
      <c r="I466" s="4"/>
    </row>
    <row r="467" spans="3:9" ht="13.2" x14ac:dyDescent="0.25">
      <c r="C467" s="1"/>
      <c r="D467" s="25"/>
      <c r="E467" s="5"/>
      <c r="F467" s="4"/>
      <c r="G467" s="25"/>
      <c r="H467" s="5"/>
      <c r="I467" s="4"/>
    </row>
    <row r="468" spans="3:9" ht="13.2" x14ac:dyDescent="0.25">
      <c r="C468" s="1"/>
      <c r="D468" s="25"/>
      <c r="E468" s="5"/>
      <c r="F468" s="4"/>
      <c r="G468" s="25"/>
      <c r="H468" s="5"/>
      <c r="I468" s="4"/>
    </row>
    <row r="469" spans="3:9" ht="13.2" x14ac:dyDescent="0.25">
      <c r="C469" s="1"/>
      <c r="D469" s="25"/>
      <c r="E469" s="5"/>
      <c r="F469" s="4"/>
      <c r="G469" s="25"/>
      <c r="H469" s="5"/>
      <c r="I469" s="4"/>
    </row>
    <row r="470" spans="3:9" ht="13.2" x14ac:dyDescent="0.25">
      <c r="C470" s="1"/>
      <c r="D470" s="25"/>
      <c r="E470" s="5"/>
      <c r="F470" s="4"/>
      <c r="G470" s="25"/>
      <c r="H470" s="5"/>
      <c r="I470" s="4"/>
    </row>
    <row r="471" spans="3:9" ht="13.2" x14ac:dyDescent="0.25">
      <c r="C471" s="1"/>
      <c r="D471" s="25"/>
      <c r="E471" s="5"/>
      <c r="F471" s="4"/>
      <c r="G471" s="25"/>
      <c r="H471" s="5"/>
      <c r="I471" s="4"/>
    </row>
    <row r="472" spans="3:9" ht="13.2" x14ac:dyDescent="0.25">
      <c r="C472" s="1"/>
      <c r="D472" s="25"/>
      <c r="E472" s="5"/>
      <c r="F472" s="4"/>
      <c r="G472" s="25"/>
      <c r="H472" s="5"/>
      <c r="I472" s="4"/>
    </row>
    <row r="473" spans="3:9" ht="13.2" x14ac:dyDescent="0.25">
      <c r="C473" s="1"/>
      <c r="D473" s="25"/>
      <c r="E473" s="5"/>
      <c r="F473" s="4"/>
      <c r="G473" s="25"/>
      <c r="H473" s="5"/>
      <c r="I473" s="4"/>
    </row>
    <row r="474" spans="3:9" ht="13.2" x14ac:dyDescent="0.25">
      <c r="C474" s="1"/>
      <c r="D474" s="25"/>
      <c r="E474" s="5"/>
      <c r="F474" s="4"/>
      <c r="G474" s="25"/>
      <c r="H474" s="5"/>
      <c r="I474" s="4"/>
    </row>
    <row r="475" spans="3:9" ht="13.2" x14ac:dyDescent="0.25">
      <c r="C475" s="1"/>
      <c r="D475" s="25"/>
      <c r="E475" s="5"/>
      <c r="F475" s="4"/>
      <c r="G475" s="25"/>
      <c r="H475" s="5"/>
      <c r="I475" s="4"/>
    </row>
    <row r="476" spans="3:9" ht="13.2" x14ac:dyDescent="0.25">
      <c r="C476" s="1"/>
      <c r="D476" s="25"/>
      <c r="E476" s="5"/>
      <c r="F476" s="4"/>
      <c r="G476" s="25"/>
      <c r="H476" s="5"/>
      <c r="I476" s="4"/>
    </row>
    <row r="477" spans="3:9" ht="13.2" x14ac:dyDescent="0.25">
      <c r="C477" s="1"/>
      <c r="D477" s="25"/>
      <c r="E477" s="5"/>
      <c r="F477" s="4"/>
      <c r="G477" s="25"/>
      <c r="H477" s="5"/>
      <c r="I477" s="4"/>
    </row>
    <row r="478" spans="3:9" ht="13.2" x14ac:dyDescent="0.25">
      <c r="C478" s="1"/>
      <c r="D478" s="25"/>
      <c r="E478" s="5"/>
      <c r="F478" s="4"/>
      <c r="G478" s="25"/>
      <c r="H478" s="5"/>
      <c r="I478" s="4"/>
    </row>
    <row r="479" spans="3:9" ht="13.2" x14ac:dyDescent="0.25">
      <c r="C479" s="1"/>
      <c r="D479" s="25"/>
      <c r="E479" s="5"/>
      <c r="F479" s="4"/>
      <c r="G479" s="25"/>
      <c r="H479" s="5"/>
      <c r="I479" s="4"/>
    </row>
    <row r="480" spans="3:9" ht="13.2" x14ac:dyDescent="0.25">
      <c r="C480" s="1"/>
      <c r="D480" s="25"/>
      <c r="E480" s="5"/>
      <c r="F480" s="4"/>
      <c r="G480" s="25"/>
      <c r="H480" s="5"/>
      <c r="I480" s="4"/>
    </row>
    <row r="481" spans="3:9" ht="13.2" x14ac:dyDescent="0.25">
      <c r="C481" s="1"/>
      <c r="D481" s="25"/>
      <c r="E481" s="5"/>
      <c r="F481" s="4"/>
      <c r="G481" s="25"/>
      <c r="H481" s="5"/>
      <c r="I481" s="4"/>
    </row>
    <row r="482" spans="3:9" ht="13.2" x14ac:dyDescent="0.25">
      <c r="C482" s="1"/>
      <c r="D482" s="25"/>
      <c r="E482" s="5"/>
      <c r="F482" s="4"/>
      <c r="G482" s="25"/>
      <c r="H482" s="5"/>
      <c r="I482" s="4"/>
    </row>
    <row r="483" spans="3:9" ht="13.2" x14ac:dyDescent="0.25">
      <c r="C483" s="1"/>
      <c r="D483" s="25"/>
      <c r="E483" s="5"/>
      <c r="F483" s="4"/>
      <c r="G483" s="25"/>
      <c r="H483" s="5"/>
      <c r="I483" s="4"/>
    </row>
    <row r="484" spans="3:9" ht="13.2" x14ac:dyDescent="0.25">
      <c r="C484" s="1"/>
      <c r="D484" s="25"/>
      <c r="E484" s="5"/>
      <c r="F484" s="4"/>
      <c r="G484" s="25"/>
      <c r="H484" s="5"/>
      <c r="I484" s="4"/>
    </row>
    <row r="485" spans="3:9" ht="13.2" x14ac:dyDescent="0.25">
      <c r="C485" s="1"/>
      <c r="D485" s="25"/>
      <c r="E485" s="5"/>
      <c r="F485" s="4"/>
      <c r="G485" s="25"/>
      <c r="H485" s="5"/>
      <c r="I485" s="4"/>
    </row>
    <row r="486" spans="3:9" ht="13.2" x14ac:dyDescent="0.25">
      <c r="C486" s="1"/>
      <c r="D486" s="25"/>
      <c r="E486" s="5"/>
      <c r="F486" s="4"/>
      <c r="G486" s="25"/>
      <c r="H486" s="5"/>
      <c r="I486" s="4"/>
    </row>
    <row r="487" spans="3:9" ht="13.2" x14ac:dyDescent="0.25">
      <c r="C487" s="1"/>
      <c r="D487" s="25"/>
      <c r="E487" s="5"/>
      <c r="F487" s="4"/>
      <c r="G487" s="25"/>
      <c r="H487" s="5"/>
      <c r="I487" s="4"/>
    </row>
    <row r="488" spans="3:9" ht="13.2" x14ac:dyDescent="0.25">
      <c r="C488" s="1"/>
      <c r="D488" s="25"/>
      <c r="E488" s="5"/>
      <c r="F488" s="4"/>
      <c r="G488" s="25"/>
      <c r="H488" s="5"/>
      <c r="I488" s="4"/>
    </row>
    <row r="489" spans="3:9" ht="13.2" x14ac:dyDescent="0.25">
      <c r="C489" s="1"/>
      <c r="D489" s="25"/>
      <c r="E489" s="5"/>
      <c r="F489" s="4"/>
      <c r="G489" s="25"/>
      <c r="H489" s="5"/>
      <c r="I489" s="4"/>
    </row>
    <row r="490" spans="3:9" ht="13.2" x14ac:dyDescent="0.25">
      <c r="C490" s="1"/>
      <c r="D490" s="25"/>
      <c r="E490" s="5"/>
      <c r="F490" s="4"/>
      <c r="G490" s="25"/>
      <c r="H490" s="5"/>
      <c r="I490" s="4"/>
    </row>
    <row r="491" spans="3:9" ht="13.2" x14ac:dyDescent="0.25">
      <c r="C491" s="1"/>
      <c r="D491" s="25"/>
      <c r="E491" s="5"/>
      <c r="F491" s="4"/>
      <c r="G491" s="25"/>
      <c r="H491" s="5"/>
      <c r="I491" s="4"/>
    </row>
    <row r="492" spans="3:9" ht="13.2" x14ac:dyDescent="0.25">
      <c r="C492" s="1"/>
      <c r="D492" s="25"/>
      <c r="E492" s="5"/>
      <c r="F492" s="4"/>
      <c r="G492" s="25"/>
      <c r="H492" s="5"/>
      <c r="I492" s="4"/>
    </row>
    <row r="493" spans="3:9" ht="13.2" x14ac:dyDescent="0.25">
      <c r="C493" s="1"/>
      <c r="D493" s="25"/>
      <c r="E493" s="5"/>
      <c r="F493" s="4"/>
      <c r="G493" s="25"/>
      <c r="H493" s="5"/>
      <c r="I493" s="4"/>
    </row>
    <row r="494" spans="3:9" ht="13.2" x14ac:dyDescent="0.25">
      <c r="C494" s="1"/>
      <c r="D494" s="25"/>
      <c r="E494" s="5"/>
      <c r="F494" s="4"/>
      <c r="G494" s="25"/>
      <c r="H494" s="5"/>
      <c r="I494" s="4"/>
    </row>
    <row r="495" spans="3:9" ht="13.2" x14ac:dyDescent="0.25">
      <c r="C495" s="1"/>
      <c r="D495" s="25"/>
      <c r="E495" s="5"/>
      <c r="F495" s="4"/>
      <c r="G495" s="25"/>
      <c r="H495" s="5"/>
      <c r="I495" s="4"/>
    </row>
    <row r="496" spans="3:9" ht="13.2" x14ac:dyDescent="0.25">
      <c r="C496" s="1"/>
      <c r="D496" s="25"/>
      <c r="E496" s="5"/>
      <c r="F496" s="4"/>
      <c r="G496" s="25"/>
      <c r="H496" s="5"/>
      <c r="I496" s="4"/>
    </row>
    <row r="497" spans="3:9" ht="13.2" x14ac:dyDescent="0.25">
      <c r="C497" s="1"/>
      <c r="D497" s="25"/>
      <c r="E497" s="5"/>
      <c r="F497" s="4"/>
      <c r="G497" s="25"/>
      <c r="H497" s="5"/>
      <c r="I497" s="4"/>
    </row>
    <row r="498" spans="3:9" ht="13.2" x14ac:dyDescent="0.25">
      <c r="C498" s="1"/>
      <c r="D498" s="25"/>
      <c r="E498" s="5"/>
      <c r="F498" s="4"/>
      <c r="G498" s="25"/>
      <c r="H498" s="5"/>
      <c r="I498" s="4"/>
    </row>
    <row r="499" spans="3:9" ht="13.2" x14ac:dyDescent="0.25">
      <c r="C499" s="1"/>
      <c r="D499" s="25"/>
      <c r="E499" s="5"/>
      <c r="F499" s="4"/>
      <c r="G499" s="25"/>
      <c r="H499" s="5"/>
      <c r="I499" s="4"/>
    </row>
    <row r="500" spans="3:9" ht="13.2" x14ac:dyDescent="0.25">
      <c r="C500" s="1"/>
      <c r="D500" s="25"/>
      <c r="E500" s="5"/>
      <c r="F500" s="4"/>
      <c r="G500" s="25"/>
      <c r="H500" s="5"/>
      <c r="I500" s="4"/>
    </row>
    <row r="501" spans="3:9" ht="13.2" x14ac:dyDescent="0.25">
      <c r="C501" s="1"/>
      <c r="D501" s="25"/>
      <c r="E501" s="5"/>
      <c r="F501" s="4"/>
      <c r="G501" s="25"/>
      <c r="H501" s="5"/>
      <c r="I501" s="4"/>
    </row>
    <row r="502" spans="3:9" ht="13.2" x14ac:dyDescent="0.25">
      <c r="C502" s="1"/>
      <c r="D502" s="25"/>
      <c r="E502" s="5"/>
      <c r="F502" s="4"/>
      <c r="G502" s="25"/>
      <c r="H502" s="5"/>
      <c r="I502" s="4"/>
    </row>
    <row r="503" spans="3:9" ht="13.2" x14ac:dyDescent="0.25">
      <c r="C503" s="1"/>
      <c r="D503" s="25"/>
      <c r="E503" s="5"/>
      <c r="F503" s="4"/>
      <c r="G503" s="25"/>
      <c r="H503" s="5"/>
      <c r="I503" s="4"/>
    </row>
    <row r="504" spans="3:9" ht="13.2" x14ac:dyDescent="0.25">
      <c r="C504" s="1"/>
      <c r="D504" s="25"/>
      <c r="E504" s="5"/>
      <c r="F504" s="4"/>
      <c r="G504" s="25"/>
      <c r="H504" s="5"/>
      <c r="I504" s="4"/>
    </row>
    <row r="505" spans="3:9" ht="13.2" x14ac:dyDescent="0.25">
      <c r="C505" s="1"/>
      <c r="D505" s="25"/>
      <c r="E505" s="5"/>
      <c r="F505" s="4"/>
      <c r="G505" s="25"/>
      <c r="H505" s="5"/>
      <c r="I505" s="4"/>
    </row>
    <row r="506" spans="3:9" ht="13.2" x14ac:dyDescent="0.25">
      <c r="C506" s="1"/>
      <c r="D506" s="25"/>
      <c r="E506" s="5"/>
      <c r="F506" s="4"/>
      <c r="G506" s="25"/>
      <c r="H506" s="5"/>
      <c r="I506" s="4"/>
    </row>
    <row r="507" spans="3:9" ht="13.2" x14ac:dyDescent="0.25">
      <c r="C507" s="1"/>
      <c r="D507" s="25"/>
      <c r="E507" s="5"/>
      <c r="F507" s="4"/>
      <c r="G507" s="25"/>
      <c r="H507" s="5"/>
      <c r="I507" s="4"/>
    </row>
    <row r="508" spans="3:9" ht="13.2" x14ac:dyDescent="0.25">
      <c r="C508" s="1"/>
      <c r="D508" s="25"/>
      <c r="E508" s="5"/>
      <c r="F508" s="4"/>
      <c r="G508" s="25"/>
      <c r="H508" s="5"/>
      <c r="I508" s="4"/>
    </row>
    <row r="509" spans="3:9" ht="13.2" x14ac:dyDescent="0.25">
      <c r="C509" s="1"/>
      <c r="D509" s="25"/>
      <c r="E509" s="5"/>
      <c r="F509" s="4"/>
      <c r="G509" s="25"/>
      <c r="H509" s="5"/>
      <c r="I509" s="4"/>
    </row>
    <row r="510" spans="3:9" ht="13.2" x14ac:dyDescent="0.25">
      <c r="C510" s="1"/>
      <c r="D510" s="25"/>
      <c r="E510" s="5"/>
      <c r="F510" s="4"/>
      <c r="G510" s="25"/>
      <c r="H510" s="5"/>
      <c r="I510" s="4"/>
    </row>
    <row r="511" spans="3:9" ht="13.2" x14ac:dyDescent="0.25">
      <c r="C511" s="1"/>
      <c r="D511" s="25"/>
      <c r="E511" s="5"/>
      <c r="F511" s="4"/>
      <c r="G511" s="25"/>
      <c r="H511" s="5"/>
      <c r="I511" s="4"/>
    </row>
    <row r="512" spans="3:9" ht="13.2" x14ac:dyDescent="0.25">
      <c r="C512" s="1"/>
      <c r="D512" s="25"/>
      <c r="E512" s="5"/>
      <c r="F512" s="4"/>
      <c r="G512" s="25"/>
      <c r="H512" s="5"/>
      <c r="I512" s="4"/>
    </row>
    <row r="513" spans="3:9" ht="13.2" x14ac:dyDescent="0.25">
      <c r="C513" s="1"/>
      <c r="D513" s="25"/>
      <c r="E513" s="5"/>
      <c r="F513" s="4"/>
      <c r="G513" s="25"/>
      <c r="H513" s="5"/>
      <c r="I513" s="4"/>
    </row>
    <row r="514" spans="3:9" ht="13.2" x14ac:dyDescent="0.25">
      <c r="C514" s="1"/>
      <c r="D514" s="25"/>
      <c r="E514" s="5"/>
      <c r="F514" s="4"/>
      <c r="G514" s="25"/>
      <c r="H514" s="5"/>
      <c r="I514" s="4"/>
    </row>
    <row r="515" spans="3:9" ht="13.2" x14ac:dyDescent="0.25">
      <c r="C515" s="1"/>
      <c r="D515" s="25"/>
      <c r="E515" s="5"/>
      <c r="F515" s="4"/>
      <c r="G515" s="25"/>
      <c r="H515" s="5"/>
      <c r="I515" s="4"/>
    </row>
    <row r="516" spans="3:9" ht="13.2" x14ac:dyDescent="0.25">
      <c r="C516" s="1"/>
      <c r="D516" s="25"/>
      <c r="E516" s="5"/>
      <c r="F516" s="4"/>
      <c r="G516" s="25"/>
      <c r="H516" s="5"/>
      <c r="I516" s="4"/>
    </row>
    <row r="517" spans="3:9" ht="13.2" x14ac:dyDescent="0.25">
      <c r="C517" s="1"/>
      <c r="D517" s="25"/>
      <c r="E517" s="5"/>
      <c r="F517" s="4"/>
      <c r="G517" s="25"/>
      <c r="H517" s="5"/>
      <c r="I517" s="4"/>
    </row>
    <row r="518" spans="3:9" ht="13.2" x14ac:dyDescent="0.25">
      <c r="C518" s="1"/>
      <c r="D518" s="25"/>
      <c r="E518" s="5"/>
      <c r="F518" s="4"/>
      <c r="G518" s="25"/>
      <c r="H518" s="5"/>
      <c r="I518" s="4"/>
    </row>
    <row r="519" spans="3:9" ht="13.2" x14ac:dyDescent="0.25">
      <c r="C519" s="1"/>
      <c r="D519" s="25"/>
      <c r="E519" s="5"/>
      <c r="F519" s="4"/>
      <c r="G519" s="25"/>
      <c r="H519" s="5"/>
      <c r="I519" s="4"/>
    </row>
    <row r="520" spans="3:9" ht="13.2" x14ac:dyDescent="0.25">
      <c r="C520" s="1"/>
      <c r="D520" s="25"/>
      <c r="E520" s="5"/>
      <c r="F520" s="4"/>
      <c r="G520" s="25"/>
      <c r="H520" s="5"/>
      <c r="I520" s="4"/>
    </row>
    <row r="521" spans="3:9" ht="13.2" x14ac:dyDescent="0.25">
      <c r="C521" s="1"/>
      <c r="D521" s="25"/>
      <c r="E521" s="5"/>
      <c r="F521" s="4"/>
      <c r="G521" s="25"/>
      <c r="H521" s="5"/>
      <c r="I521" s="4"/>
    </row>
    <row r="522" spans="3:9" ht="13.2" x14ac:dyDescent="0.25">
      <c r="C522" s="1"/>
      <c r="D522" s="25"/>
      <c r="E522" s="5"/>
      <c r="F522" s="4"/>
      <c r="G522" s="25"/>
      <c r="H522" s="5"/>
      <c r="I522" s="4"/>
    </row>
    <row r="523" spans="3:9" ht="13.2" x14ac:dyDescent="0.25">
      <c r="C523" s="1"/>
      <c r="D523" s="25"/>
      <c r="E523" s="5"/>
      <c r="F523" s="4"/>
      <c r="G523" s="25"/>
      <c r="H523" s="5"/>
      <c r="I523" s="4"/>
    </row>
    <row r="524" spans="3:9" ht="13.2" x14ac:dyDescent="0.25">
      <c r="C524" s="1"/>
      <c r="D524" s="25"/>
      <c r="E524" s="5"/>
      <c r="F524" s="4"/>
      <c r="G524" s="25"/>
      <c r="H524" s="5"/>
      <c r="I524" s="4"/>
    </row>
    <row r="525" spans="3:9" ht="13.2" x14ac:dyDescent="0.25">
      <c r="C525" s="1"/>
      <c r="D525" s="25"/>
      <c r="E525" s="5"/>
      <c r="F525" s="4"/>
      <c r="G525" s="25"/>
      <c r="H525" s="5"/>
      <c r="I525" s="4"/>
    </row>
    <row r="526" spans="3:9" ht="13.2" x14ac:dyDescent="0.25">
      <c r="C526" s="1"/>
      <c r="D526" s="25"/>
      <c r="E526" s="5"/>
      <c r="F526" s="4"/>
      <c r="G526" s="25"/>
      <c r="H526" s="5"/>
      <c r="I526" s="4"/>
    </row>
    <row r="527" spans="3:9" ht="13.2" x14ac:dyDescent="0.25">
      <c r="C527" s="1"/>
      <c r="D527" s="25"/>
      <c r="E527" s="5"/>
      <c r="F527" s="4"/>
      <c r="G527" s="25"/>
      <c r="H527" s="5"/>
      <c r="I527" s="4"/>
    </row>
    <row r="528" spans="3:9" ht="13.2" x14ac:dyDescent="0.25">
      <c r="C528" s="1"/>
      <c r="D528" s="25"/>
      <c r="E528" s="5"/>
      <c r="F528" s="4"/>
      <c r="G528" s="25"/>
      <c r="H528" s="5"/>
      <c r="I528" s="4"/>
    </row>
    <row r="529" spans="3:9" ht="13.2" x14ac:dyDescent="0.25">
      <c r="C529" s="1"/>
      <c r="D529" s="25"/>
      <c r="E529" s="5"/>
      <c r="F529" s="4"/>
      <c r="G529" s="25"/>
      <c r="H529" s="5"/>
      <c r="I529" s="4"/>
    </row>
    <row r="530" spans="3:9" ht="13.2" x14ac:dyDescent="0.25">
      <c r="C530" s="1"/>
      <c r="D530" s="25"/>
      <c r="E530" s="5"/>
      <c r="F530" s="4"/>
      <c r="G530" s="25"/>
      <c r="H530" s="5"/>
      <c r="I530" s="4"/>
    </row>
    <row r="531" spans="3:9" ht="13.2" x14ac:dyDescent="0.25">
      <c r="C531" s="1"/>
      <c r="D531" s="25"/>
      <c r="E531" s="5"/>
      <c r="F531" s="4"/>
      <c r="G531" s="25"/>
      <c r="H531" s="5"/>
      <c r="I531" s="4"/>
    </row>
    <row r="532" spans="3:9" ht="13.2" x14ac:dyDescent="0.25">
      <c r="C532" s="1"/>
      <c r="D532" s="25"/>
      <c r="E532" s="5"/>
      <c r="F532" s="4"/>
      <c r="G532" s="25"/>
      <c r="H532" s="5"/>
      <c r="I532" s="4"/>
    </row>
    <row r="533" spans="3:9" ht="13.2" x14ac:dyDescent="0.25">
      <c r="C533" s="1"/>
      <c r="D533" s="25"/>
      <c r="E533" s="5"/>
      <c r="F533" s="4"/>
      <c r="G533" s="25"/>
      <c r="H533" s="5"/>
      <c r="I533" s="4"/>
    </row>
    <row r="534" spans="3:9" ht="13.2" x14ac:dyDescent="0.25">
      <c r="C534" s="1"/>
      <c r="D534" s="25"/>
      <c r="E534" s="5"/>
      <c r="F534" s="4"/>
      <c r="G534" s="25"/>
      <c r="H534" s="5"/>
      <c r="I534" s="4"/>
    </row>
    <row r="535" spans="3:9" ht="13.2" x14ac:dyDescent="0.25">
      <c r="C535" s="1"/>
      <c r="D535" s="25"/>
      <c r="E535" s="5"/>
      <c r="F535" s="4"/>
      <c r="G535" s="25"/>
      <c r="H535" s="5"/>
      <c r="I535" s="4"/>
    </row>
    <row r="536" spans="3:9" ht="13.2" x14ac:dyDescent="0.25">
      <c r="C536" s="1"/>
      <c r="D536" s="25"/>
      <c r="E536" s="5"/>
      <c r="F536" s="4"/>
      <c r="G536" s="25"/>
      <c r="H536" s="5"/>
      <c r="I536" s="4"/>
    </row>
    <row r="537" spans="3:9" ht="13.2" x14ac:dyDescent="0.25">
      <c r="C537" s="1"/>
      <c r="D537" s="25"/>
      <c r="E537" s="5"/>
      <c r="F537" s="4"/>
      <c r="G537" s="25"/>
      <c r="H537" s="5"/>
      <c r="I537" s="4"/>
    </row>
    <row r="538" spans="3:9" ht="13.2" x14ac:dyDescent="0.25">
      <c r="C538" s="1"/>
      <c r="D538" s="25"/>
      <c r="E538" s="5"/>
      <c r="F538" s="4"/>
      <c r="G538" s="25"/>
      <c r="H538" s="5"/>
      <c r="I538" s="4"/>
    </row>
    <row r="539" spans="3:9" ht="13.2" x14ac:dyDescent="0.25">
      <c r="C539" s="1"/>
      <c r="D539" s="25"/>
      <c r="E539" s="5"/>
      <c r="F539" s="4"/>
      <c r="G539" s="25"/>
      <c r="H539" s="5"/>
      <c r="I539" s="4"/>
    </row>
    <row r="540" spans="3:9" ht="13.2" x14ac:dyDescent="0.25">
      <c r="C540" s="1"/>
      <c r="D540" s="25"/>
      <c r="E540" s="5"/>
      <c r="F540" s="4"/>
      <c r="G540" s="25"/>
      <c r="H540" s="5"/>
      <c r="I540" s="4"/>
    </row>
    <row r="541" spans="3:9" ht="13.2" x14ac:dyDescent="0.25">
      <c r="C541" s="1"/>
      <c r="D541" s="25"/>
      <c r="E541" s="5"/>
      <c r="F541" s="4"/>
      <c r="G541" s="25"/>
      <c r="H541" s="5"/>
      <c r="I541" s="4"/>
    </row>
    <row r="542" spans="3:9" ht="13.2" x14ac:dyDescent="0.25">
      <c r="C542" s="1"/>
      <c r="D542" s="25"/>
      <c r="E542" s="5"/>
      <c r="F542" s="4"/>
      <c r="G542" s="25"/>
      <c r="H542" s="5"/>
      <c r="I542" s="4"/>
    </row>
    <row r="543" spans="3:9" ht="13.2" x14ac:dyDescent="0.25">
      <c r="C543" s="1"/>
      <c r="D543" s="25"/>
      <c r="E543" s="5"/>
      <c r="F543" s="4"/>
      <c r="G543" s="25"/>
      <c r="H543" s="5"/>
      <c r="I543" s="4"/>
    </row>
    <row r="544" spans="3:9" ht="13.2" x14ac:dyDescent="0.25">
      <c r="C544" s="1"/>
      <c r="D544" s="25"/>
      <c r="E544" s="5"/>
      <c r="F544" s="4"/>
      <c r="G544" s="25"/>
      <c r="H544" s="5"/>
      <c r="I544" s="4"/>
    </row>
    <row r="545" spans="3:9" ht="13.2" x14ac:dyDescent="0.25">
      <c r="C545" s="1"/>
      <c r="D545" s="25"/>
      <c r="E545" s="5"/>
      <c r="F545" s="4"/>
      <c r="G545" s="25"/>
      <c r="H545" s="5"/>
      <c r="I545" s="4"/>
    </row>
    <row r="546" spans="3:9" ht="13.2" x14ac:dyDescent="0.25">
      <c r="C546" s="1"/>
      <c r="D546" s="25"/>
      <c r="E546" s="5"/>
      <c r="F546" s="4"/>
      <c r="G546" s="25"/>
      <c r="H546" s="5"/>
      <c r="I546" s="4"/>
    </row>
    <row r="547" spans="3:9" ht="13.2" x14ac:dyDescent="0.25">
      <c r="C547" s="1"/>
      <c r="D547" s="25"/>
      <c r="E547" s="5"/>
      <c r="F547" s="4"/>
      <c r="G547" s="25"/>
      <c r="H547" s="5"/>
      <c r="I547" s="4"/>
    </row>
    <row r="548" spans="3:9" ht="13.2" x14ac:dyDescent="0.25">
      <c r="C548" s="1"/>
      <c r="D548" s="25"/>
      <c r="E548" s="5"/>
      <c r="F548" s="4"/>
      <c r="G548" s="25"/>
      <c r="H548" s="5"/>
      <c r="I548" s="4"/>
    </row>
    <row r="549" spans="3:9" ht="13.2" x14ac:dyDescent="0.25">
      <c r="C549" s="1"/>
      <c r="D549" s="25"/>
      <c r="E549" s="5"/>
      <c r="F549" s="4"/>
      <c r="G549" s="25"/>
      <c r="H549" s="5"/>
      <c r="I549" s="4"/>
    </row>
    <row r="550" spans="3:9" ht="13.2" x14ac:dyDescent="0.25">
      <c r="C550" s="1"/>
      <c r="D550" s="25"/>
      <c r="E550" s="5"/>
      <c r="F550" s="4"/>
      <c r="G550" s="25"/>
      <c r="H550" s="5"/>
      <c r="I550" s="4"/>
    </row>
    <row r="551" spans="3:9" ht="13.2" x14ac:dyDescent="0.25">
      <c r="C551" s="1"/>
      <c r="D551" s="25"/>
      <c r="E551" s="5"/>
      <c r="F551" s="4"/>
      <c r="G551" s="25"/>
      <c r="H551" s="5"/>
      <c r="I551" s="4"/>
    </row>
    <row r="552" spans="3:9" ht="13.2" x14ac:dyDescent="0.25">
      <c r="C552" s="1"/>
      <c r="D552" s="25"/>
      <c r="E552" s="5"/>
      <c r="F552" s="4"/>
      <c r="G552" s="25"/>
      <c r="H552" s="5"/>
      <c r="I552" s="4"/>
    </row>
    <row r="553" spans="3:9" ht="13.2" x14ac:dyDescent="0.25">
      <c r="C553" s="1"/>
      <c r="D553" s="25"/>
      <c r="E553" s="5"/>
      <c r="F553" s="4"/>
      <c r="G553" s="25"/>
      <c r="H553" s="5"/>
      <c r="I553" s="4"/>
    </row>
    <row r="554" spans="3:9" ht="13.2" x14ac:dyDescent="0.25">
      <c r="C554" s="1"/>
      <c r="D554" s="25"/>
      <c r="E554" s="5"/>
      <c r="F554" s="4"/>
      <c r="G554" s="25"/>
      <c r="H554" s="5"/>
      <c r="I554" s="4"/>
    </row>
    <row r="555" spans="3:9" ht="13.2" x14ac:dyDescent="0.25">
      <c r="C555" s="1"/>
      <c r="D555" s="25"/>
      <c r="E555" s="5"/>
      <c r="F555" s="4"/>
      <c r="G555" s="25"/>
      <c r="H555" s="5"/>
      <c r="I555" s="4"/>
    </row>
    <row r="556" spans="3:9" ht="13.2" x14ac:dyDescent="0.25">
      <c r="C556" s="1"/>
      <c r="D556" s="25"/>
      <c r="E556" s="5"/>
      <c r="F556" s="4"/>
      <c r="G556" s="25"/>
      <c r="H556" s="5"/>
      <c r="I556" s="4"/>
    </row>
    <row r="557" spans="3:9" ht="13.2" x14ac:dyDescent="0.25">
      <c r="C557" s="1"/>
      <c r="D557" s="25"/>
      <c r="E557" s="5"/>
      <c r="F557" s="4"/>
      <c r="G557" s="25"/>
      <c r="H557" s="5"/>
      <c r="I557" s="4"/>
    </row>
    <row r="558" spans="3:9" ht="13.2" x14ac:dyDescent="0.25">
      <c r="C558" s="1"/>
      <c r="D558" s="25"/>
      <c r="E558" s="5"/>
      <c r="F558" s="4"/>
      <c r="G558" s="25"/>
      <c r="H558" s="5"/>
      <c r="I558" s="4"/>
    </row>
    <row r="559" spans="3:9" ht="13.2" x14ac:dyDescent="0.25">
      <c r="C559" s="1"/>
      <c r="D559" s="25"/>
      <c r="E559" s="5"/>
      <c r="F559" s="4"/>
      <c r="G559" s="25"/>
      <c r="H559" s="5"/>
      <c r="I559" s="4"/>
    </row>
    <row r="560" spans="3:9" ht="13.2" x14ac:dyDescent="0.25">
      <c r="C560" s="1"/>
      <c r="D560" s="25"/>
      <c r="E560" s="5"/>
      <c r="F560" s="4"/>
      <c r="G560" s="25"/>
      <c r="H560" s="5"/>
      <c r="I560" s="4"/>
    </row>
    <row r="561" spans="3:9" ht="13.2" x14ac:dyDescent="0.25">
      <c r="C561" s="1"/>
      <c r="D561" s="25"/>
      <c r="E561" s="5"/>
      <c r="F561" s="4"/>
      <c r="G561" s="25"/>
      <c r="H561" s="5"/>
      <c r="I561" s="4"/>
    </row>
    <row r="562" spans="3:9" ht="13.2" x14ac:dyDescent="0.25">
      <c r="C562" s="1"/>
      <c r="D562" s="25"/>
      <c r="E562" s="5"/>
      <c r="F562" s="4"/>
      <c r="G562" s="25"/>
      <c r="H562" s="5"/>
      <c r="I562" s="4"/>
    </row>
    <row r="563" spans="3:9" ht="13.2" x14ac:dyDescent="0.25">
      <c r="C563" s="1"/>
      <c r="D563" s="25"/>
      <c r="E563" s="5"/>
      <c r="F563" s="4"/>
      <c r="G563" s="25"/>
      <c r="H563" s="5"/>
      <c r="I563" s="4"/>
    </row>
    <row r="564" spans="3:9" ht="13.2" x14ac:dyDescent="0.25">
      <c r="C564" s="1"/>
      <c r="D564" s="25"/>
      <c r="E564" s="5"/>
      <c r="F564" s="4"/>
      <c r="G564" s="25"/>
      <c r="H564" s="5"/>
      <c r="I564" s="4"/>
    </row>
    <row r="565" spans="3:9" ht="13.2" x14ac:dyDescent="0.25">
      <c r="C565" s="1"/>
      <c r="D565" s="25"/>
      <c r="E565" s="5"/>
      <c r="F565" s="4"/>
      <c r="G565" s="25"/>
      <c r="H565" s="5"/>
      <c r="I565" s="4"/>
    </row>
    <row r="566" spans="3:9" ht="13.2" x14ac:dyDescent="0.25">
      <c r="C566" s="1"/>
      <c r="D566" s="25"/>
      <c r="E566" s="5"/>
      <c r="F566" s="4"/>
      <c r="G566" s="25"/>
      <c r="H566" s="5"/>
      <c r="I566" s="4"/>
    </row>
    <row r="567" spans="3:9" ht="13.2" x14ac:dyDescent="0.25">
      <c r="C567" s="1"/>
      <c r="D567" s="25"/>
      <c r="E567" s="5"/>
      <c r="F567" s="4"/>
      <c r="G567" s="25"/>
      <c r="H567" s="5"/>
      <c r="I567" s="4"/>
    </row>
    <row r="568" spans="3:9" ht="13.2" x14ac:dyDescent="0.25">
      <c r="C568" s="1"/>
      <c r="D568" s="25"/>
      <c r="E568" s="5"/>
      <c r="F568" s="4"/>
      <c r="G568" s="25"/>
      <c r="H568" s="5"/>
      <c r="I568" s="4"/>
    </row>
    <row r="569" spans="3:9" ht="13.2" x14ac:dyDescent="0.25">
      <c r="C569" s="1"/>
      <c r="D569" s="25"/>
      <c r="E569" s="5"/>
      <c r="F569" s="4"/>
      <c r="G569" s="25"/>
      <c r="H569" s="5"/>
      <c r="I569" s="4"/>
    </row>
    <row r="570" spans="3:9" ht="13.2" x14ac:dyDescent="0.25">
      <c r="C570" s="1"/>
      <c r="D570" s="25"/>
      <c r="E570" s="5"/>
      <c r="F570" s="4"/>
      <c r="G570" s="25"/>
      <c r="H570" s="5"/>
      <c r="I570" s="4"/>
    </row>
    <row r="571" spans="3:9" ht="13.2" x14ac:dyDescent="0.25">
      <c r="C571" s="1"/>
      <c r="D571" s="25"/>
      <c r="E571" s="5"/>
      <c r="F571" s="4"/>
      <c r="G571" s="25"/>
      <c r="H571" s="5"/>
      <c r="I571" s="4"/>
    </row>
    <row r="572" spans="3:9" ht="13.2" x14ac:dyDescent="0.25">
      <c r="C572" s="1"/>
      <c r="D572" s="25"/>
      <c r="E572" s="5"/>
      <c r="F572" s="4"/>
      <c r="G572" s="25"/>
      <c r="H572" s="5"/>
      <c r="I572" s="4"/>
    </row>
    <row r="573" spans="3:9" ht="13.2" x14ac:dyDescent="0.25">
      <c r="C573" s="1"/>
      <c r="D573" s="25"/>
      <c r="E573" s="5"/>
      <c r="F573" s="4"/>
      <c r="G573" s="25"/>
      <c r="H573" s="5"/>
      <c r="I573" s="4"/>
    </row>
    <row r="574" spans="3:9" ht="13.2" x14ac:dyDescent="0.25">
      <c r="C574" s="1"/>
      <c r="D574" s="25"/>
      <c r="E574" s="5"/>
      <c r="F574" s="4"/>
      <c r="G574" s="25"/>
      <c r="H574" s="5"/>
      <c r="I574" s="4"/>
    </row>
    <row r="575" spans="3:9" ht="13.2" x14ac:dyDescent="0.25">
      <c r="C575" s="1"/>
      <c r="D575" s="25"/>
      <c r="E575" s="5"/>
      <c r="F575" s="4"/>
      <c r="G575" s="25"/>
      <c r="H575" s="5"/>
      <c r="I575" s="4"/>
    </row>
    <row r="576" spans="3:9" ht="13.2" x14ac:dyDescent="0.25">
      <c r="C576" s="1"/>
      <c r="D576" s="25"/>
      <c r="E576" s="5"/>
      <c r="F576" s="4"/>
      <c r="G576" s="25"/>
      <c r="H576" s="5"/>
      <c r="I576" s="4"/>
    </row>
    <row r="577" spans="3:9" ht="13.2" x14ac:dyDescent="0.25">
      <c r="C577" s="1"/>
      <c r="D577" s="25"/>
      <c r="E577" s="5"/>
      <c r="F577" s="4"/>
      <c r="G577" s="25"/>
      <c r="H577" s="5"/>
      <c r="I577" s="4"/>
    </row>
    <row r="578" spans="3:9" ht="13.2" x14ac:dyDescent="0.25">
      <c r="C578" s="1"/>
      <c r="D578" s="25"/>
      <c r="E578" s="5"/>
      <c r="F578" s="4"/>
      <c r="G578" s="25"/>
      <c r="H578" s="5"/>
      <c r="I578" s="4"/>
    </row>
    <row r="579" spans="3:9" ht="13.2" x14ac:dyDescent="0.25">
      <c r="C579" s="1"/>
      <c r="D579" s="25"/>
      <c r="E579" s="5"/>
      <c r="F579" s="4"/>
      <c r="G579" s="25"/>
      <c r="H579" s="5"/>
      <c r="I579" s="4"/>
    </row>
    <row r="580" spans="3:9" ht="13.2" x14ac:dyDescent="0.25">
      <c r="C580" s="1"/>
      <c r="D580" s="25"/>
      <c r="E580" s="5"/>
      <c r="F580" s="4"/>
      <c r="G580" s="25"/>
      <c r="H580" s="5"/>
      <c r="I580" s="4"/>
    </row>
    <row r="581" spans="3:9" ht="13.2" x14ac:dyDescent="0.25">
      <c r="C581" s="1"/>
      <c r="D581" s="25"/>
      <c r="E581" s="5"/>
      <c r="F581" s="4"/>
      <c r="G581" s="25"/>
      <c r="H581" s="5"/>
      <c r="I581" s="4"/>
    </row>
    <row r="582" spans="3:9" ht="13.2" x14ac:dyDescent="0.25">
      <c r="C582" s="1"/>
      <c r="D582" s="25"/>
      <c r="E582" s="5"/>
      <c r="F582" s="4"/>
      <c r="G582" s="25"/>
      <c r="H582" s="5"/>
      <c r="I582" s="4"/>
    </row>
    <row r="583" spans="3:9" ht="13.2" x14ac:dyDescent="0.25">
      <c r="C583" s="1"/>
      <c r="D583" s="25"/>
      <c r="E583" s="5"/>
      <c r="F583" s="4"/>
      <c r="G583" s="25"/>
      <c r="H583" s="5"/>
      <c r="I583" s="4"/>
    </row>
    <row r="584" spans="3:9" ht="13.2" x14ac:dyDescent="0.25">
      <c r="C584" s="1"/>
      <c r="D584" s="25"/>
      <c r="E584" s="5"/>
      <c r="F584" s="4"/>
      <c r="G584" s="25"/>
      <c r="H584" s="5"/>
      <c r="I584" s="4"/>
    </row>
    <row r="585" spans="3:9" ht="13.2" x14ac:dyDescent="0.25">
      <c r="C585" s="1"/>
      <c r="D585" s="25"/>
      <c r="E585" s="5"/>
      <c r="F585" s="4"/>
      <c r="G585" s="25"/>
      <c r="H585" s="5"/>
      <c r="I585" s="4"/>
    </row>
    <row r="586" spans="3:9" ht="13.2" x14ac:dyDescent="0.25">
      <c r="C586" s="1"/>
      <c r="D586" s="25"/>
      <c r="E586" s="5"/>
      <c r="F586" s="4"/>
      <c r="G586" s="25"/>
      <c r="H586" s="5"/>
      <c r="I586" s="4"/>
    </row>
    <row r="587" spans="3:9" ht="13.2" x14ac:dyDescent="0.25">
      <c r="C587" s="1"/>
      <c r="D587" s="25"/>
      <c r="E587" s="5"/>
      <c r="F587" s="4"/>
      <c r="G587" s="25"/>
      <c r="H587" s="5"/>
      <c r="I587" s="4"/>
    </row>
    <row r="588" spans="3:9" ht="13.2" x14ac:dyDescent="0.25">
      <c r="C588" s="1"/>
      <c r="D588" s="25"/>
      <c r="E588" s="5"/>
      <c r="F588" s="4"/>
      <c r="G588" s="25"/>
      <c r="H588" s="5"/>
      <c r="I588" s="4"/>
    </row>
    <row r="589" spans="3:9" ht="13.2" x14ac:dyDescent="0.25">
      <c r="C589" s="1"/>
      <c r="D589" s="25"/>
      <c r="E589" s="5"/>
      <c r="F589" s="4"/>
      <c r="G589" s="25"/>
      <c r="H589" s="5"/>
      <c r="I589" s="4"/>
    </row>
    <row r="590" spans="3:9" ht="13.2" x14ac:dyDescent="0.25">
      <c r="C590" s="1"/>
      <c r="D590" s="25"/>
      <c r="E590" s="5"/>
      <c r="F590" s="4"/>
      <c r="G590" s="25"/>
      <c r="H590" s="5"/>
      <c r="I590" s="4"/>
    </row>
    <row r="591" spans="3:9" ht="13.2" x14ac:dyDescent="0.25">
      <c r="C591" s="1"/>
      <c r="D591" s="25"/>
      <c r="E591" s="5"/>
      <c r="F591" s="4"/>
      <c r="G591" s="25"/>
      <c r="H591" s="5"/>
      <c r="I591" s="4"/>
    </row>
    <row r="592" spans="3:9" ht="13.2" x14ac:dyDescent="0.25">
      <c r="C592" s="1"/>
      <c r="D592" s="25"/>
      <c r="E592" s="5"/>
      <c r="F592" s="4"/>
      <c r="G592" s="25"/>
      <c r="H592" s="5"/>
      <c r="I592" s="4"/>
    </row>
    <row r="593" spans="3:9" ht="13.2" x14ac:dyDescent="0.25">
      <c r="C593" s="1"/>
      <c r="D593" s="25"/>
      <c r="E593" s="5"/>
      <c r="F593" s="4"/>
      <c r="G593" s="25"/>
      <c r="H593" s="5"/>
      <c r="I593" s="4"/>
    </row>
    <row r="594" spans="3:9" ht="13.2" x14ac:dyDescent="0.25">
      <c r="C594" s="1"/>
      <c r="D594" s="25"/>
      <c r="E594" s="5"/>
      <c r="F594" s="4"/>
      <c r="G594" s="25"/>
      <c r="H594" s="5"/>
      <c r="I594" s="4"/>
    </row>
    <row r="595" spans="3:9" ht="13.2" x14ac:dyDescent="0.25">
      <c r="C595" s="1"/>
      <c r="D595" s="25"/>
      <c r="E595" s="5"/>
      <c r="F595" s="4"/>
      <c r="G595" s="25"/>
      <c r="H595" s="5"/>
      <c r="I595" s="4"/>
    </row>
    <row r="596" spans="3:9" ht="13.2" x14ac:dyDescent="0.25">
      <c r="C596" s="1"/>
      <c r="D596" s="25"/>
      <c r="E596" s="5"/>
      <c r="F596" s="4"/>
      <c r="G596" s="25"/>
      <c r="H596" s="5"/>
      <c r="I596" s="4"/>
    </row>
    <row r="597" spans="3:9" ht="13.2" x14ac:dyDescent="0.25">
      <c r="C597" s="1"/>
      <c r="D597" s="25"/>
      <c r="E597" s="5"/>
      <c r="F597" s="4"/>
      <c r="G597" s="25"/>
      <c r="H597" s="5"/>
      <c r="I597" s="4"/>
    </row>
    <row r="598" spans="3:9" ht="13.2" x14ac:dyDescent="0.25">
      <c r="C598" s="1"/>
      <c r="D598" s="25"/>
      <c r="E598" s="5"/>
      <c r="F598" s="4"/>
      <c r="G598" s="25"/>
      <c r="H598" s="5"/>
      <c r="I598" s="4"/>
    </row>
    <row r="599" spans="3:9" ht="13.2" x14ac:dyDescent="0.25">
      <c r="C599" s="1"/>
      <c r="D599" s="25"/>
      <c r="E599" s="5"/>
      <c r="F599" s="4"/>
      <c r="G599" s="25"/>
      <c r="H599" s="5"/>
      <c r="I599" s="4"/>
    </row>
    <row r="600" spans="3:9" ht="13.2" x14ac:dyDescent="0.25">
      <c r="C600" s="1"/>
      <c r="D600" s="25"/>
      <c r="E600" s="5"/>
      <c r="F600" s="4"/>
      <c r="G600" s="25"/>
      <c r="H600" s="5"/>
      <c r="I600" s="4"/>
    </row>
    <row r="601" spans="3:9" ht="13.2" x14ac:dyDescent="0.25">
      <c r="C601" s="1"/>
      <c r="D601" s="25"/>
      <c r="E601" s="5"/>
      <c r="F601" s="4"/>
      <c r="G601" s="25"/>
      <c r="H601" s="5"/>
      <c r="I601" s="4"/>
    </row>
    <row r="602" spans="3:9" ht="13.2" x14ac:dyDescent="0.25">
      <c r="C602" s="1"/>
      <c r="D602" s="25"/>
      <c r="E602" s="5"/>
      <c r="F602" s="4"/>
      <c r="G602" s="25"/>
      <c r="H602" s="5"/>
      <c r="I602" s="4"/>
    </row>
    <row r="603" spans="3:9" ht="13.2" x14ac:dyDescent="0.25">
      <c r="C603" s="1"/>
      <c r="D603" s="25"/>
      <c r="E603" s="5"/>
      <c r="F603" s="4"/>
      <c r="G603" s="25"/>
      <c r="H603" s="5"/>
      <c r="I603" s="4"/>
    </row>
    <row r="604" spans="3:9" ht="13.2" x14ac:dyDescent="0.25">
      <c r="C604" s="1"/>
      <c r="D604" s="25"/>
      <c r="E604" s="5"/>
      <c r="F604" s="4"/>
      <c r="G604" s="25"/>
      <c r="H604" s="5"/>
      <c r="I604" s="4"/>
    </row>
    <row r="605" spans="3:9" ht="13.2" x14ac:dyDescent="0.25">
      <c r="C605" s="1"/>
      <c r="D605" s="25"/>
      <c r="E605" s="5"/>
      <c r="F605" s="4"/>
      <c r="G605" s="25"/>
      <c r="H605" s="5"/>
      <c r="I605" s="4"/>
    </row>
    <row r="606" spans="3:9" ht="13.2" x14ac:dyDescent="0.25">
      <c r="C606" s="1"/>
      <c r="D606" s="25"/>
      <c r="E606" s="5"/>
      <c r="F606" s="4"/>
      <c r="G606" s="25"/>
      <c r="H606" s="5"/>
      <c r="I606" s="4"/>
    </row>
    <row r="607" spans="3:9" ht="13.2" x14ac:dyDescent="0.25">
      <c r="C607" s="1"/>
      <c r="D607" s="25"/>
      <c r="E607" s="5"/>
      <c r="F607" s="4"/>
      <c r="G607" s="25"/>
      <c r="H607" s="5"/>
      <c r="I607" s="4"/>
    </row>
    <row r="608" spans="3:9" ht="13.2" x14ac:dyDescent="0.25">
      <c r="C608" s="1"/>
      <c r="D608" s="25"/>
      <c r="E608" s="5"/>
      <c r="F608" s="4"/>
      <c r="G608" s="25"/>
      <c r="H608" s="5"/>
      <c r="I608" s="4"/>
    </row>
    <row r="609" spans="3:9" ht="13.2" x14ac:dyDescent="0.25">
      <c r="C609" s="1"/>
      <c r="D609" s="25"/>
      <c r="E609" s="5"/>
      <c r="F609" s="4"/>
      <c r="G609" s="25"/>
      <c r="H609" s="5"/>
      <c r="I609" s="4"/>
    </row>
    <row r="610" spans="3:9" ht="13.2" x14ac:dyDescent="0.25">
      <c r="C610" s="1"/>
      <c r="D610" s="25"/>
      <c r="E610" s="5"/>
      <c r="F610" s="4"/>
      <c r="G610" s="25"/>
      <c r="H610" s="5"/>
      <c r="I610" s="4"/>
    </row>
    <row r="611" spans="3:9" ht="13.2" x14ac:dyDescent="0.25">
      <c r="C611" s="1"/>
      <c r="D611" s="25"/>
      <c r="E611" s="5"/>
      <c r="F611" s="4"/>
      <c r="G611" s="25"/>
      <c r="H611" s="5"/>
      <c r="I611" s="4"/>
    </row>
    <row r="612" spans="3:9" ht="13.2" x14ac:dyDescent="0.25">
      <c r="C612" s="1"/>
      <c r="D612" s="25"/>
      <c r="E612" s="5"/>
      <c r="F612" s="4"/>
      <c r="G612" s="25"/>
      <c r="H612" s="5"/>
      <c r="I612" s="4"/>
    </row>
    <row r="613" spans="3:9" ht="13.2" x14ac:dyDescent="0.25">
      <c r="C613" s="1"/>
      <c r="D613" s="25"/>
      <c r="E613" s="5"/>
      <c r="F613" s="4"/>
      <c r="G613" s="25"/>
      <c r="H613" s="5"/>
      <c r="I613" s="4"/>
    </row>
    <row r="614" spans="3:9" ht="13.2" x14ac:dyDescent="0.25">
      <c r="C614" s="1"/>
      <c r="D614" s="25"/>
      <c r="E614" s="5"/>
      <c r="F614" s="4"/>
      <c r="G614" s="25"/>
      <c r="H614" s="5"/>
      <c r="I614" s="4"/>
    </row>
    <row r="615" spans="3:9" ht="13.2" x14ac:dyDescent="0.25">
      <c r="C615" s="1"/>
      <c r="D615" s="25"/>
      <c r="E615" s="5"/>
      <c r="F615" s="4"/>
      <c r="G615" s="25"/>
      <c r="H615" s="5"/>
      <c r="I615" s="4"/>
    </row>
    <row r="616" spans="3:9" ht="13.2" x14ac:dyDescent="0.25">
      <c r="C616" s="1"/>
      <c r="D616" s="25"/>
      <c r="E616" s="5"/>
      <c r="F616" s="4"/>
      <c r="G616" s="25"/>
      <c r="H616" s="5"/>
      <c r="I616" s="4"/>
    </row>
    <row r="617" spans="3:9" ht="13.2" x14ac:dyDescent="0.25">
      <c r="C617" s="1"/>
      <c r="D617" s="25"/>
      <c r="E617" s="5"/>
      <c r="F617" s="4"/>
      <c r="G617" s="25"/>
      <c r="H617" s="5"/>
      <c r="I617" s="4"/>
    </row>
    <row r="618" spans="3:9" ht="13.2" x14ac:dyDescent="0.25">
      <c r="C618" s="1"/>
      <c r="D618" s="25"/>
      <c r="E618" s="5"/>
      <c r="F618" s="4"/>
      <c r="G618" s="25"/>
      <c r="H618" s="5"/>
      <c r="I618" s="4"/>
    </row>
    <row r="619" spans="3:9" ht="13.2" x14ac:dyDescent="0.25">
      <c r="C619" s="1"/>
      <c r="D619" s="25"/>
      <c r="E619" s="5"/>
      <c r="F619" s="4"/>
      <c r="G619" s="25"/>
      <c r="H619" s="5"/>
      <c r="I619" s="4"/>
    </row>
    <row r="620" spans="3:9" ht="13.2" x14ac:dyDescent="0.25">
      <c r="C620" s="1"/>
      <c r="D620" s="25"/>
      <c r="E620" s="5"/>
      <c r="F620" s="4"/>
      <c r="G620" s="25"/>
      <c r="H620" s="5"/>
      <c r="I620" s="4"/>
    </row>
    <row r="621" spans="3:9" ht="13.2" x14ac:dyDescent="0.25">
      <c r="C621" s="1"/>
      <c r="D621" s="25"/>
      <c r="E621" s="5"/>
      <c r="F621" s="4"/>
      <c r="G621" s="25"/>
      <c r="H621" s="5"/>
      <c r="I621" s="4"/>
    </row>
    <row r="622" spans="3:9" ht="13.2" x14ac:dyDescent="0.25">
      <c r="C622" s="1"/>
      <c r="D622" s="25"/>
      <c r="E622" s="5"/>
      <c r="F622" s="4"/>
      <c r="G622" s="25"/>
      <c r="H622" s="5"/>
      <c r="I622" s="4"/>
    </row>
    <row r="623" spans="3:9" ht="13.2" x14ac:dyDescent="0.25">
      <c r="C623" s="1"/>
      <c r="D623" s="25"/>
      <c r="E623" s="5"/>
      <c r="F623" s="4"/>
      <c r="G623" s="25"/>
      <c r="H623" s="5"/>
      <c r="I623" s="4"/>
    </row>
    <row r="624" spans="3:9" ht="13.2" x14ac:dyDescent="0.25">
      <c r="C624" s="1"/>
      <c r="D624" s="25"/>
      <c r="E624" s="5"/>
      <c r="F624" s="4"/>
      <c r="G624" s="25"/>
      <c r="H624" s="5"/>
      <c r="I624" s="4"/>
    </row>
    <row r="625" spans="3:9" ht="13.2" x14ac:dyDescent="0.25">
      <c r="C625" s="1"/>
      <c r="D625" s="25"/>
      <c r="E625" s="5"/>
      <c r="F625" s="4"/>
      <c r="G625" s="25"/>
      <c r="H625" s="5"/>
      <c r="I625" s="4"/>
    </row>
    <row r="626" spans="3:9" ht="13.2" x14ac:dyDescent="0.25">
      <c r="C626" s="1"/>
      <c r="D626" s="25"/>
      <c r="E626" s="5"/>
      <c r="F626" s="4"/>
      <c r="G626" s="25"/>
      <c r="H626" s="5"/>
      <c r="I626" s="4"/>
    </row>
    <row r="627" spans="3:9" ht="13.2" x14ac:dyDescent="0.25">
      <c r="C627" s="1"/>
      <c r="D627" s="25"/>
      <c r="E627" s="5"/>
      <c r="F627" s="4"/>
      <c r="G627" s="25"/>
      <c r="H627" s="5"/>
      <c r="I627" s="4"/>
    </row>
    <row r="628" spans="3:9" ht="13.2" x14ac:dyDescent="0.25">
      <c r="C628" s="1"/>
      <c r="D628" s="25"/>
      <c r="E628" s="5"/>
      <c r="F628" s="4"/>
      <c r="G628" s="25"/>
      <c r="H628" s="5"/>
      <c r="I628" s="4"/>
    </row>
    <row r="629" spans="3:9" ht="13.2" x14ac:dyDescent="0.25">
      <c r="C629" s="1"/>
      <c r="D629" s="25"/>
      <c r="E629" s="5"/>
      <c r="F629" s="4"/>
      <c r="G629" s="25"/>
      <c r="H629" s="5"/>
      <c r="I629" s="4"/>
    </row>
    <row r="630" spans="3:9" ht="13.2" x14ac:dyDescent="0.25">
      <c r="C630" s="1"/>
      <c r="D630" s="25"/>
      <c r="E630" s="5"/>
      <c r="F630" s="4"/>
      <c r="G630" s="25"/>
      <c r="H630" s="5"/>
      <c r="I630" s="4"/>
    </row>
    <row r="631" spans="3:9" ht="13.2" x14ac:dyDescent="0.25">
      <c r="C631" s="1"/>
      <c r="D631" s="25"/>
      <c r="E631" s="5"/>
      <c r="F631" s="4"/>
      <c r="G631" s="25"/>
      <c r="H631" s="5"/>
      <c r="I631" s="4"/>
    </row>
    <row r="632" spans="3:9" ht="13.2" x14ac:dyDescent="0.25">
      <c r="C632" s="1"/>
      <c r="D632" s="25"/>
      <c r="E632" s="5"/>
      <c r="F632" s="4"/>
      <c r="G632" s="25"/>
      <c r="H632" s="5"/>
      <c r="I632" s="4"/>
    </row>
    <row r="633" spans="3:9" ht="13.2" x14ac:dyDescent="0.25">
      <c r="C633" s="1"/>
      <c r="D633" s="25"/>
      <c r="E633" s="5"/>
      <c r="F633" s="4"/>
      <c r="G633" s="25"/>
      <c r="H633" s="5"/>
      <c r="I633" s="4"/>
    </row>
    <row r="634" spans="3:9" ht="13.2" x14ac:dyDescent="0.25">
      <c r="C634" s="1"/>
      <c r="D634" s="25"/>
      <c r="E634" s="5"/>
      <c r="F634" s="4"/>
      <c r="G634" s="25"/>
      <c r="H634" s="5"/>
      <c r="I634" s="4"/>
    </row>
    <row r="635" spans="3:9" ht="13.2" x14ac:dyDescent="0.25">
      <c r="C635" s="1"/>
      <c r="D635" s="25"/>
      <c r="E635" s="5"/>
      <c r="F635" s="4"/>
      <c r="G635" s="25"/>
      <c r="H635" s="5"/>
      <c r="I635" s="4"/>
    </row>
    <row r="636" spans="3:9" ht="13.2" x14ac:dyDescent="0.25">
      <c r="C636" s="1"/>
      <c r="D636" s="25"/>
      <c r="E636" s="5"/>
      <c r="F636" s="4"/>
      <c r="G636" s="25"/>
      <c r="H636" s="5"/>
      <c r="I636" s="4"/>
    </row>
    <row r="637" spans="3:9" ht="13.2" x14ac:dyDescent="0.25">
      <c r="C637" s="1"/>
      <c r="D637" s="25"/>
      <c r="E637" s="5"/>
      <c r="F637" s="4"/>
      <c r="G637" s="25"/>
      <c r="H637" s="5"/>
      <c r="I637" s="4"/>
    </row>
    <row r="638" spans="3:9" ht="13.2" x14ac:dyDescent="0.25">
      <c r="C638" s="1"/>
      <c r="D638" s="25"/>
      <c r="E638" s="5"/>
      <c r="F638" s="4"/>
      <c r="G638" s="25"/>
      <c r="H638" s="5"/>
      <c r="I638" s="4"/>
    </row>
    <row r="639" spans="3:9" ht="13.2" x14ac:dyDescent="0.25">
      <c r="C639" s="1"/>
      <c r="D639" s="25"/>
      <c r="E639" s="5"/>
      <c r="F639" s="4"/>
      <c r="G639" s="25"/>
      <c r="H639" s="5"/>
      <c r="I639" s="4"/>
    </row>
    <row r="640" spans="3:9" ht="13.2" x14ac:dyDescent="0.25">
      <c r="C640" s="1"/>
      <c r="D640" s="25"/>
      <c r="E640" s="5"/>
      <c r="F640" s="4"/>
      <c r="G640" s="25"/>
      <c r="H640" s="5"/>
      <c r="I640" s="4"/>
    </row>
    <row r="641" spans="3:9" ht="13.2" x14ac:dyDescent="0.25">
      <c r="C641" s="1"/>
      <c r="D641" s="25"/>
      <c r="E641" s="5"/>
      <c r="F641" s="4"/>
      <c r="G641" s="25"/>
      <c r="H641" s="5"/>
      <c r="I641" s="4"/>
    </row>
    <row r="642" spans="3:9" ht="13.2" x14ac:dyDescent="0.25">
      <c r="C642" s="1"/>
      <c r="D642" s="25"/>
      <c r="E642" s="5"/>
      <c r="F642" s="4"/>
      <c r="G642" s="25"/>
      <c r="H642" s="5"/>
      <c r="I642" s="4"/>
    </row>
    <row r="643" spans="3:9" ht="13.2" x14ac:dyDescent="0.25">
      <c r="C643" s="1"/>
      <c r="D643" s="25"/>
      <c r="E643" s="5"/>
      <c r="F643" s="4"/>
      <c r="G643" s="25"/>
      <c r="H643" s="5"/>
      <c r="I643" s="4"/>
    </row>
    <row r="644" spans="3:9" ht="13.2" x14ac:dyDescent="0.25">
      <c r="C644" s="1"/>
      <c r="D644" s="25"/>
      <c r="E644" s="5"/>
      <c r="F644" s="4"/>
      <c r="G644" s="25"/>
      <c r="H644" s="5"/>
      <c r="I644" s="4"/>
    </row>
    <row r="645" spans="3:9" ht="13.2" x14ac:dyDescent="0.25">
      <c r="C645" s="1"/>
      <c r="D645" s="25"/>
      <c r="E645" s="5"/>
      <c r="F645" s="4"/>
      <c r="G645" s="25"/>
      <c r="H645" s="5"/>
      <c r="I645" s="4"/>
    </row>
    <row r="646" spans="3:9" ht="13.2" x14ac:dyDescent="0.25">
      <c r="C646" s="1"/>
      <c r="D646" s="25"/>
      <c r="E646" s="5"/>
      <c r="F646" s="4"/>
      <c r="G646" s="25"/>
      <c r="H646" s="5"/>
      <c r="I646" s="4"/>
    </row>
    <row r="647" spans="3:9" ht="13.2" x14ac:dyDescent="0.25">
      <c r="C647" s="1"/>
      <c r="D647" s="25"/>
      <c r="E647" s="5"/>
      <c r="F647" s="4"/>
      <c r="G647" s="25"/>
      <c r="H647" s="5"/>
      <c r="I647" s="4"/>
    </row>
    <row r="648" spans="3:9" ht="13.2" x14ac:dyDescent="0.25">
      <c r="C648" s="1"/>
      <c r="D648" s="25"/>
      <c r="E648" s="5"/>
      <c r="F648" s="4"/>
      <c r="G648" s="25"/>
      <c r="H648" s="5"/>
      <c r="I648" s="4"/>
    </row>
    <row r="649" spans="3:9" ht="13.2" x14ac:dyDescent="0.25">
      <c r="C649" s="1"/>
      <c r="D649" s="25"/>
      <c r="E649" s="5"/>
      <c r="F649" s="4"/>
      <c r="G649" s="25"/>
      <c r="H649" s="5"/>
      <c r="I649" s="4"/>
    </row>
    <row r="650" spans="3:9" ht="13.2" x14ac:dyDescent="0.25">
      <c r="C650" s="1"/>
      <c r="D650" s="25"/>
      <c r="E650" s="5"/>
      <c r="F650" s="4"/>
      <c r="G650" s="25"/>
      <c r="H650" s="5"/>
      <c r="I650" s="4"/>
    </row>
    <row r="651" spans="3:9" ht="13.2" x14ac:dyDescent="0.25">
      <c r="C651" s="1"/>
      <c r="D651" s="25"/>
      <c r="E651" s="5"/>
      <c r="F651" s="4"/>
      <c r="G651" s="25"/>
      <c r="H651" s="5"/>
      <c r="I651" s="4"/>
    </row>
    <row r="652" spans="3:9" ht="13.2" x14ac:dyDescent="0.25">
      <c r="C652" s="1"/>
      <c r="D652" s="25"/>
      <c r="E652" s="5"/>
      <c r="F652" s="4"/>
      <c r="G652" s="25"/>
      <c r="H652" s="5"/>
      <c r="I652" s="4"/>
    </row>
    <row r="653" spans="3:9" ht="13.2" x14ac:dyDescent="0.25">
      <c r="C653" s="1"/>
      <c r="D653" s="25"/>
      <c r="E653" s="5"/>
      <c r="F653" s="4"/>
      <c r="G653" s="25"/>
      <c r="H653" s="5"/>
      <c r="I653" s="4"/>
    </row>
    <row r="654" spans="3:9" ht="13.2" x14ac:dyDescent="0.25">
      <c r="C654" s="1"/>
      <c r="D654" s="25"/>
      <c r="E654" s="5"/>
      <c r="F654" s="4"/>
      <c r="G654" s="25"/>
      <c r="H654" s="5"/>
      <c r="I654" s="4"/>
    </row>
    <row r="655" spans="3:9" ht="13.2" x14ac:dyDescent="0.25">
      <c r="C655" s="1"/>
      <c r="D655" s="25"/>
      <c r="E655" s="5"/>
      <c r="F655" s="4"/>
      <c r="G655" s="25"/>
      <c r="H655" s="5"/>
      <c r="I655" s="4"/>
    </row>
    <row r="656" spans="3:9" ht="13.2" x14ac:dyDescent="0.25">
      <c r="C656" s="1"/>
      <c r="D656" s="25"/>
      <c r="E656" s="5"/>
      <c r="F656" s="4"/>
      <c r="G656" s="25"/>
      <c r="H656" s="5"/>
      <c r="I656" s="4"/>
    </row>
    <row r="657" spans="3:9" ht="13.2" x14ac:dyDescent="0.25">
      <c r="C657" s="1"/>
      <c r="D657" s="25"/>
      <c r="E657" s="5"/>
      <c r="F657" s="4"/>
      <c r="G657" s="25"/>
      <c r="H657" s="5"/>
      <c r="I657" s="4"/>
    </row>
    <row r="658" spans="3:9" ht="13.2" x14ac:dyDescent="0.25">
      <c r="C658" s="1"/>
      <c r="D658" s="25"/>
      <c r="E658" s="5"/>
      <c r="F658" s="4"/>
      <c r="G658" s="25"/>
      <c r="H658" s="5"/>
      <c r="I658" s="4"/>
    </row>
    <row r="659" spans="3:9" ht="13.2" x14ac:dyDescent="0.25">
      <c r="C659" s="1"/>
      <c r="D659" s="25"/>
      <c r="E659" s="5"/>
      <c r="F659" s="4"/>
      <c r="G659" s="25"/>
      <c r="H659" s="5"/>
      <c r="I659" s="4"/>
    </row>
    <row r="660" spans="3:9" ht="13.2" x14ac:dyDescent="0.25">
      <c r="C660" s="1"/>
      <c r="D660" s="25"/>
      <c r="E660" s="5"/>
      <c r="F660" s="4"/>
      <c r="G660" s="25"/>
      <c r="H660" s="5"/>
      <c r="I660" s="4"/>
    </row>
    <row r="661" spans="3:9" ht="13.2" x14ac:dyDescent="0.25">
      <c r="C661" s="1"/>
      <c r="D661" s="25"/>
      <c r="E661" s="5"/>
      <c r="F661" s="4"/>
      <c r="G661" s="25"/>
      <c r="H661" s="5"/>
      <c r="I661" s="4"/>
    </row>
    <row r="662" spans="3:9" ht="13.2" x14ac:dyDescent="0.25">
      <c r="C662" s="1"/>
      <c r="D662" s="25"/>
      <c r="E662" s="5"/>
      <c r="F662" s="4"/>
      <c r="G662" s="25"/>
      <c r="H662" s="5"/>
      <c r="I662" s="4"/>
    </row>
    <row r="663" spans="3:9" ht="13.2" x14ac:dyDescent="0.25">
      <c r="C663" s="1"/>
      <c r="D663" s="25"/>
      <c r="E663" s="5"/>
      <c r="F663" s="4"/>
      <c r="G663" s="25"/>
      <c r="H663" s="5"/>
      <c r="I663" s="4"/>
    </row>
    <row r="664" spans="3:9" ht="13.2" x14ac:dyDescent="0.25">
      <c r="C664" s="1"/>
      <c r="D664" s="25"/>
      <c r="E664" s="5"/>
      <c r="F664" s="4"/>
      <c r="G664" s="25"/>
      <c r="H664" s="5"/>
      <c r="I664" s="4"/>
    </row>
    <row r="665" spans="3:9" ht="13.2" x14ac:dyDescent="0.25">
      <c r="C665" s="1"/>
      <c r="D665" s="25"/>
      <c r="E665" s="5"/>
      <c r="F665" s="4"/>
      <c r="G665" s="25"/>
      <c r="H665" s="5"/>
      <c r="I665" s="4"/>
    </row>
    <row r="666" spans="3:9" ht="13.2" x14ac:dyDescent="0.25">
      <c r="C666" s="1"/>
      <c r="D666" s="25"/>
      <c r="E666" s="5"/>
      <c r="F666" s="4"/>
      <c r="G666" s="25"/>
      <c r="H666" s="5"/>
      <c r="I666" s="4"/>
    </row>
    <row r="667" spans="3:9" ht="13.2" x14ac:dyDescent="0.25">
      <c r="C667" s="1"/>
      <c r="D667" s="25"/>
      <c r="E667" s="5"/>
      <c r="F667" s="4"/>
      <c r="G667" s="25"/>
      <c r="H667" s="5"/>
      <c r="I667" s="4"/>
    </row>
    <row r="668" spans="3:9" ht="13.2" x14ac:dyDescent="0.25">
      <c r="C668" s="1"/>
      <c r="D668" s="25"/>
      <c r="E668" s="5"/>
      <c r="F668" s="4"/>
      <c r="G668" s="25"/>
      <c r="H668" s="5"/>
      <c r="I668" s="4"/>
    </row>
    <row r="669" spans="3:9" ht="13.2" x14ac:dyDescent="0.25">
      <c r="C669" s="1"/>
      <c r="D669" s="25"/>
      <c r="E669" s="5"/>
      <c r="F669" s="4"/>
      <c r="G669" s="25"/>
      <c r="H669" s="5"/>
      <c r="I669" s="4"/>
    </row>
    <row r="670" spans="3:9" ht="13.2" x14ac:dyDescent="0.25">
      <c r="C670" s="1"/>
      <c r="D670" s="25"/>
      <c r="E670" s="5"/>
      <c r="F670" s="4"/>
      <c r="G670" s="25"/>
      <c r="H670" s="5"/>
      <c r="I670" s="4"/>
    </row>
    <row r="671" spans="3:9" ht="13.2" x14ac:dyDescent="0.25">
      <c r="C671" s="1"/>
      <c r="D671" s="25"/>
      <c r="E671" s="5"/>
      <c r="F671" s="4"/>
      <c r="G671" s="25"/>
      <c r="H671" s="5"/>
      <c r="I671" s="4"/>
    </row>
    <row r="672" spans="3:9" ht="13.2" x14ac:dyDescent="0.25">
      <c r="C672" s="1"/>
      <c r="D672" s="25"/>
      <c r="E672" s="5"/>
      <c r="F672" s="4"/>
      <c r="G672" s="25"/>
      <c r="H672" s="5"/>
      <c r="I672" s="4"/>
    </row>
    <row r="673" spans="3:9" ht="13.2" x14ac:dyDescent="0.25">
      <c r="C673" s="1"/>
      <c r="D673" s="25"/>
      <c r="E673" s="5"/>
      <c r="F673" s="4"/>
      <c r="G673" s="25"/>
      <c r="H673" s="5"/>
      <c r="I673" s="4"/>
    </row>
    <row r="674" spans="3:9" ht="13.2" x14ac:dyDescent="0.25">
      <c r="C674" s="1"/>
      <c r="D674" s="25"/>
      <c r="E674" s="5"/>
      <c r="F674" s="4"/>
      <c r="G674" s="25"/>
      <c r="H674" s="5"/>
      <c r="I674" s="4"/>
    </row>
    <row r="675" spans="3:9" ht="13.2" x14ac:dyDescent="0.25">
      <c r="C675" s="1"/>
      <c r="D675" s="25"/>
      <c r="E675" s="5"/>
      <c r="F675" s="4"/>
      <c r="G675" s="25"/>
      <c r="H675" s="5"/>
      <c r="I675" s="4"/>
    </row>
    <row r="676" spans="3:9" ht="13.2" x14ac:dyDescent="0.25">
      <c r="C676" s="1"/>
      <c r="D676" s="25"/>
      <c r="E676" s="5"/>
      <c r="F676" s="4"/>
      <c r="G676" s="25"/>
      <c r="H676" s="5"/>
      <c r="I676" s="4"/>
    </row>
    <row r="677" spans="3:9" ht="13.2" x14ac:dyDescent="0.25">
      <c r="C677" s="1"/>
      <c r="D677" s="25"/>
      <c r="E677" s="5"/>
      <c r="F677" s="4"/>
      <c r="G677" s="25"/>
      <c r="H677" s="5"/>
      <c r="I677" s="4"/>
    </row>
    <row r="678" spans="3:9" ht="13.2" x14ac:dyDescent="0.25">
      <c r="C678" s="1"/>
      <c r="D678" s="25"/>
      <c r="E678" s="5"/>
      <c r="F678" s="4"/>
      <c r="G678" s="25"/>
      <c r="H678" s="5"/>
      <c r="I678" s="4"/>
    </row>
    <row r="679" spans="3:9" ht="13.2" x14ac:dyDescent="0.25">
      <c r="C679" s="1"/>
      <c r="D679" s="25"/>
      <c r="E679" s="5"/>
      <c r="F679" s="4"/>
      <c r="G679" s="25"/>
      <c r="H679" s="5"/>
      <c r="I679" s="4"/>
    </row>
    <row r="680" spans="3:9" ht="13.2" x14ac:dyDescent="0.25">
      <c r="C680" s="1"/>
      <c r="D680" s="25"/>
      <c r="E680" s="5"/>
      <c r="F680" s="4"/>
      <c r="G680" s="25"/>
      <c r="H680" s="5"/>
      <c r="I680" s="4"/>
    </row>
    <row r="681" spans="3:9" ht="13.2" x14ac:dyDescent="0.25">
      <c r="C681" s="1"/>
      <c r="D681" s="25"/>
      <c r="E681" s="5"/>
      <c r="F681" s="4"/>
      <c r="G681" s="25"/>
      <c r="H681" s="5"/>
      <c r="I681" s="4"/>
    </row>
    <row r="682" spans="3:9" ht="13.2" x14ac:dyDescent="0.25">
      <c r="C682" s="1"/>
      <c r="D682" s="25"/>
      <c r="E682" s="5"/>
      <c r="F682" s="4"/>
      <c r="G682" s="25"/>
      <c r="H682" s="5"/>
      <c r="I682" s="4"/>
    </row>
    <row r="683" spans="3:9" ht="13.2" x14ac:dyDescent="0.25">
      <c r="C683" s="1"/>
      <c r="D683" s="25"/>
      <c r="E683" s="5"/>
      <c r="F683" s="4"/>
      <c r="G683" s="25"/>
      <c r="H683" s="5"/>
      <c r="I683" s="4"/>
    </row>
    <row r="684" spans="3:9" ht="13.2" x14ac:dyDescent="0.25">
      <c r="C684" s="1"/>
      <c r="D684" s="25"/>
      <c r="E684" s="5"/>
      <c r="F684" s="4"/>
      <c r="G684" s="25"/>
      <c r="H684" s="5"/>
      <c r="I684" s="4"/>
    </row>
    <row r="685" spans="3:9" ht="13.2" x14ac:dyDescent="0.25">
      <c r="C685" s="1"/>
      <c r="D685" s="25"/>
      <c r="E685" s="5"/>
      <c r="F685" s="4"/>
      <c r="G685" s="25"/>
      <c r="H685" s="5"/>
      <c r="I685" s="4"/>
    </row>
    <row r="686" spans="3:9" ht="13.2" x14ac:dyDescent="0.25">
      <c r="C686" s="1"/>
      <c r="D686" s="25"/>
      <c r="E686" s="5"/>
      <c r="F686" s="4"/>
      <c r="G686" s="25"/>
      <c r="H686" s="5"/>
      <c r="I686" s="4"/>
    </row>
    <row r="687" spans="3:9" ht="13.2" x14ac:dyDescent="0.25">
      <c r="C687" s="1"/>
      <c r="D687" s="25"/>
      <c r="E687" s="5"/>
      <c r="F687" s="4"/>
      <c r="G687" s="25"/>
      <c r="H687" s="5"/>
      <c r="I687" s="4"/>
    </row>
    <row r="688" spans="3:9" ht="13.2" x14ac:dyDescent="0.25">
      <c r="C688" s="1"/>
      <c r="D688" s="25"/>
      <c r="E688" s="5"/>
      <c r="F688" s="4"/>
      <c r="G688" s="25"/>
      <c r="H688" s="5"/>
      <c r="I688" s="4"/>
    </row>
    <row r="689" spans="3:9" ht="13.2" x14ac:dyDescent="0.25">
      <c r="C689" s="1"/>
      <c r="D689" s="25"/>
      <c r="E689" s="5"/>
      <c r="F689" s="4"/>
      <c r="G689" s="25"/>
      <c r="H689" s="5"/>
      <c r="I689" s="4"/>
    </row>
    <row r="690" spans="3:9" ht="13.2" x14ac:dyDescent="0.25">
      <c r="C690" s="1"/>
      <c r="D690" s="25"/>
      <c r="E690" s="5"/>
      <c r="F690" s="4"/>
      <c r="G690" s="25"/>
      <c r="H690" s="5"/>
      <c r="I690" s="4"/>
    </row>
    <row r="691" spans="3:9" ht="13.2" x14ac:dyDescent="0.25">
      <c r="C691" s="1"/>
      <c r="D691" s="25"/>
      <c r="E691" s="5"/>
      <c r="F691" s="4"/>
      <c r="G691" s="25"/>
      <c r="H691" s="5"/>
      <c r="I691" s="4"/>
    </row>
    <row r="692" spans="3:9" ht="13.2" x14ac:dyDescent="0.25">
      <c r="C692" s="1"/>
      <c r="D692" s="25"/>
      <c r="E692" s="5"/>
      <c r="F692" s="4"/>
      <c r="G692" s="25"/>
      <c r="H692" s="5"/>
      <c r="I692" s="4"/>
    </row>
    <row r="693" spans="3:9" ht="13.2" x14ac:dyDescent="0.25">
      <c r="C693" s="1"/>
      <c r="D693" s="25"/>
      <c r="E693" s="5"/>
      <c r="F693" s="4"/>
      <c r="G693" s="25"/>
      <c r="H693" s="5"/>
      <c r="I693" s="4"/>
    </row>
    <row r="694" spans="3:9" ht="13.2" x14ac:dyDescent="0.25">
      <c r="C694" s="1"/>
      <c r="D694" s="25"/>
      <c r="E694" s="5"/>
      <c r="F694" s="4"/>
      <c r="G694" s="25"/>
      <c r="H694" s="5"/>
      <c r="I694" s="4"/>
    </row>
    <row r="695" spans="3:9" ht="13.2" x14ac:dyDescent="0.25">
      <c r="C695" s="1"/>
      <c r="D695" s="25"/>
      <c r="E695" s="5"/>
      <c r="F695" s="4"/>
      <c r="G695" s="25"/>
      <c r="H695" s="5"/>
      <c r="I695" s="4"/>
    </row>
    <row r="696" spans="3:9" ht="13.2" x14ac:dyDescent="0.25">
      <c r="C696" s="1"/>
      <c r="D696" s="25"/>
      <c r="E696" s="5"/>
      <c r="F696" s="4"/>
      <c r="G696" s="25"/>
      <c r="H696" s="5"/>
      <c r="I696" s="4"/>
    </row>
    <row r="697" spans="3:9" ht="13.2" x14ac:dyDescent="0.25">
      <c r="C697" s="1"/>
      <c r="D697" s="25"/>
      <c r="E697" s="5"/>
      <c r="F697" s="4"/>
      <c r="G697" s="25"/>
      <c r="H697" s="5"/>
      <c r="I697" s="4"/>
    </row>
    <row r="698" spans="3:9" ht="13.2" x14ac:dyDescent="0.25">
      <c r="C698" s="1"/>
      <c r="D698" s="25"/>
      <c r="E698" s="5"/>
      <c r="F698" s="4"/>
      <c r="G698" s="25"/>
      <c r="H698" s="5"/>
      <c r="I698" s="4"/>
    </row>
    <row r="699" spans="3:9" ht="13.2" x14ac:dyDescent="0.25">
      <c r="C699" s="1"/>
      <c r="D699" s="25"/>
      <c r="E699" s="5"/>
      <c r="F699" s="4"/>
      <c r="G699" s="25"/>
      <c r="H699" s="5"/>
      <c r="I699" s="4"/>
    </row>
    <row r="700" spans="3:9" ht="13.2" x14ac:dyDescent="0.25">
      <c r="C700" s="1"/>
      <c r="D700" s="25"/>
      <c r="E700" s="5"/>
      <c r="F700" s="4"/>
      <c r="G700" s="25"/>
      <c r="H700" s="5"/>
      <c r="I700" s="4"/>
    </row>
    <row r="701" spans="3:9" ht="13.2" x14ac:dyDescent="0.25">
      <c r="C701" s="1"/>
      <c r="D701" s="25"/>
      <c r="E701" s="5"/>
      <c r="F701" s="4"/>
      <c r="G701" s="25"/>
      <c r="H701" s="5"/>
      <c r="I701" s="4"/>
    </row>
    <row r="702" spans="3:9" ht="13.2" x14ac:dyDescent="0.25">
      <c r="C702" s="1"/>
      <c r="D702" s="25"/>
      <c r="E702" s="5"/>
      <c r="F702" s="4"/>
      <c r="G702" s="25"/>
      <c r="H702" s="5"/>
      <c r="I702" s="4"/>
    </row>
    <row r="703" spans="3:9" ht="13.2" x14ac:dyDescent="0.25">
      <c r="C703" s="1"/>
      <c r="D703" s="25"/>
      <c r="E703" s="5"/>
      <c r="F703" s="4"/>
      <c r="G703" s="25"/>
      <c r="H703" s="5"/>
      <c r="I703" s="4"/>
    </row>
    <row r="704" spans="3:9" ht="13.2" x14ac:dyDescent="0.25">
      <c r="C704" s="1"/>
      <c r="D704" s="25"/>
      <c r="E704" s="5"/>
      <c r="F704" s="4"/>
      <c r="G704" s="25"/>
      <c r="H704" s="5"/>
      <c r="I704" s="4"/>
    </row>
    <row r="705" spans="3:9" ht="13.2" x14ac:dyDescent="0.25">
      <c r="C705" s="1"/>
      <c r="D705" s="25"/>
      <c r="E705" s="5"/>
      <c r="F705" s="4"/>
      <c r="G705" s="25"/>
      <c r="H705" s="5"/>
      <c r="I705" s="4"/>
    </row>
    <row r="706" spans="3:9" ht="13.2" x14ac:dyDescent="0.25">
      <c r="C706" s="1"/>
      <c r="D706" s="25"/>
      <c r="E706" s="5"/>
      <c r="F706" s="4"/>
      <c r="G706" s="25"/>
      <c r="H706" s="5"/>
      <c r="I706" s="4"/>
    </row>
    <row r="707" spans="3:9" ht="13.2" x14ac:dyDescent="0.25">
      <c r="C707" s="1"/>
      <c r="D707" s="25"/>
      <c r="E707" s="5"/>
      <c r="F707" s="4"/>
      <c r="G707" s="25"/>
      <c r="H707" s="5"/>
      <c r="I707" s="4"/>
    </row>
    <row r="708" spans="3:9" ht="13.2" x14ac:dyDescent="0.25">
      <c r="C708" s="1"/>
      <c r="D708" s="25"/>
      <c r="E708" s="5"/>
      <c r="F708" s="4"/>
      <c r="G708" s="25"/>
      <c r="H708" s="5"/>
      <c r="I708" s="4"/>
    </row>
    <row r="709" spans="3:9" ht="13.2" x14ac:dyDescent="0.25">
      <c r="C709" s="1"/>
      <c r="D709" s="25"/>
      <c r="E709" s="5"/>
      <c r="F709" s="4"/>
      <c r="G709" s="25"/>
      <c r="H709" s="5"/>
      <c r="I709" s="4"/>
    </row>
    <row r="710" spans="3:9" ht="13.2" x14ac:dyDescent="0.25">
      <c r="C710" s="1"/>
      <c r="D710" s="25"/>
      <c r="E710" s="5"/>
      <c r="F710" s="4"/>
      <c r="G710" s="25"/>
      <c r="H710" s="5"/>
      <c r="I710" s="4"/>
    </row>
    <row r="711" spans="3:9" ht="13.2" x14ac:dyDescent="0.25">
      <c r="C711" s="1"/>
      <c r="D711" s="25"/>
      <c r="E711" s="5"/>
      <c r="F711" s="4"/>
      <c r="G711" s="25"/>
      <c r="H711" s="5"/>
      <c r="I711" s="4"/>
    </row>
    <row r="712" spans="3:9" ht="13.2" x14ac:dyDescent="0.25">
      <c r="C712" s="1"/>
      <c r="D712" s="25"/>
      <c r="E712" s="5"/>
      <c r="F712" s="4"/>
      <c r="G712" s="25"/>
      <c r="H712" s="5"/>
      <c r="I712" s="4"/>
    </row>
    <row r="713" spans="3:9" ht="13.2" x14ac:dyDescent="0.25">
      <c r="C713" s="1"/>
      <c r="D713" s="25"/>
      <c r="E713" s="5"/>
      <c r="F713" s="4"/>
      <c r="G713" s="25"/>
      <c r="H713" s="5"/>
      <c r="I713" s="4"/>
    </row>
    <row r="714" spans="3:9" ht="13.2" x14ac:dyDescent="0.25">
      <c r="C714" s="1"/>
      <c r="D714" s="25"/>
      <c r="E714" s="5"/>
      <c r="F714" s="4"/>
      <c r="G714" s="25"/>
      <c r="H714" s="5"/>
      <c r="I714" s="4"/>
    </row>
    <row r="715" spans="3:9" ht="13.2" x14ac:dyDescent="0.25">
      <c r="C715" s="1"/>
      <c r="D715" s="25"/>
      <c r="E715" s="5"/>
      <c r="F715" s="4"/>
      <c r="G715" s="25"/>
      <c r="H715" s="5"/>
      <c r="I715" s="4"/>
    </row>
    <row r="716" spans="3:9" ht="13.2" x14ac:dyDescent="0.25">
      <c r="C716" s="1"/>
      <c r="D716" s="25"/>
      <c r="E716" s="5"/>
      <c r="F716" s="4"/>
      <c r="G716" s="25"/>
      <c r="H716" s="5"/>
      <c r="I716" s="4"/>
    </row>
    <row r="717" spans="3:9" ht="13.2" x14ac:dyDescent="0.25">
      <c r="C717" s="1"/>
      <c r="D717" s="25"/>
      <c r="E717" s="5"/>
      <c r="F717" s="4"/>
      <c r="G717" s="25"/>
      <c r="H717" s="5"/>
      <c r="I717" s="4"/>
    </row>
    <row r="718" spans="3:9" ht="13.2" x14ac:dyDescent="0.25">
      <c r="C718" s="1"/>
      <c r="D718" s="25"/>
      <c r="E718" s="5"/>
      <c r="F718" s="4"/>
      <c r="G718" s="25"/>
      <c r="H718" s="5"/>
      <c r="I718" s="4"/>
    </row>
    <row r="719" spans="3:9" ht="13.2" x14ac:dyDescent="0.25">
      <c r="C719" s="1"/>
      <c r="D719" s="25"/>
      <c r="E719" s="5"/>
      <c r="F719" s="4"/>
      <c r="G719" s="25"/>
      <c r="H719" s="5"/>
      <c r="I719" s="4"/>
    </row>
    <row r="720" spans="3:9" ht="13.2" x14ac:dyDescent="0.25">
      <c r="C720" s="1"/>
      <c r="D720" s="25"/>
      <c r="E720" s="5"/>
      <c r="F720" s="4"/>
      <c r="G720" s="25"/>
      <c r="H720" s="5"/>
      <c r="I720" s="4"/>
    </row>
    <row r="721" spans="3:9" ht="13.2" x14ac:dyDescent="0.25">
      <c r="C721" s="1"/>
      <c r="D721" s="25"/>
      <c r="E721" s="5"/>
      <c r="F721" s="4"/>
      <c r="G721" s="25"/>
      <c r="H721" s="5"/>
      <c r="I721" s="4"/>
    </row>
    <row r="722" spans="3:9" ht="13.2" x14ac:dyDescent="0.25">
      <c r="C722" s="1"/>
      <c r="D722" s="25"/>
      <c r="E722" s="5"/>
      <c r="F722" s="4"/>
      <c r="G722" s="25"/>
      <c r="H722" s="5"/>
      <c r="I722" s="4"/>
    </row>
    <row r="723" spans="3:9" ht="13.2" x14ac:dyDescent="0.25">
      <c r="C723" s="1"/>
      <c r="D723" s="25"/>
      <c r="E723" s="5"/>
      <c r="F723" s="4"/>
      <c r="G723" s="25"/>
      <c r="H723" s="5"/>
      <c r="I723" s="4"/>
    </row>
    <row r="724" spans="3:9" ht="13.2" x14ac:dyDescent="0.25">
      <c r="C724" s="1"/>
      <c r="D724" s="25"/>
      <c r="E724" s="5"/>
      <c r="F724" s="4"/>
      <c r="G724" s="25"/>
      <c r="H724" s="5"/>
      <c r="I724" s="4"/>
    </row>
    <row r="725" spans="3:9" ht="13.2" x14ac:dyDescent="0.25">
      <c r="C725" s="1"/>
      <c r="D725" s="25"/>
      <c r="E725" s="5"/>
      <c r="F725" s="4"/>
      <c r="G725" s="25"/>
      <c r="H725" s="5"/>
      <c r="I725" s="4"/>
    </row>
    <row r="726" spans="3:9" ht="13.2" x14ac:dyDescent="0.25">
      <c r="C726" s="1"/>
      <c r="D726" s="25"/>
      <c r="E726" s="5"/>
      <c r="F726" s="4"/>
      <c r="G726" s="25"/>
      <c r="H726" s="5"/>
      <c r="I726" s="4"/>
    </row>
    <row r="727" spans="3:9" ht="13.2" x14ac:dyDescent="0.25">
      <c r="C727" s="1"/>
      <c r="D727" s="25"/>
      <c r="E727" s="5"/>
      <c r="F727" s="4"/>
      <c r="G727" s="25"/>
      <c r="H727" s="5"/>
      <c r="I727" s="4"/>
    </row>
    <row r="728" spans="3:9" ht="13.2" x14ac:dyDescent="0.25">
      <c r="C728" s="1"/>
      <c r="D728" s="25"/>
      <c r="E728" s="5"/>
      <c r="F728" s="4"/>
      <c r="G728" s="25"/>
      <c r="H728" s="5"/>
      <c r="I728" s="4"/>
    </row>
    <row r="729" spans="3:9" ht="13.2" x14ac:dyDescent="0.25">
      <c r="C729" s="1"/>
      <c r="D729" s="25"/>
      <c r="E729" s="5"/>
      <c r="F729" s="4"/>
      <c r="G729" s="25"/>
      <c r="H729" s="5"/>
      <c r="I729" s="4"/>
    </row>
    <row r="730" spans="3:9" ht="13.2" x14ac:dyDescent="0.25">
      <c r="C730" s="1"/>
      <c r="D730" s="25"/>
      <c r="E730" s="5"/>
      <c r="F730" s="4"/>
      <c r="G730" s="25"/>
      <c r="H730" s="5"/>
      <c r="I730" s="4"/>
    </row>
    <row r="731" spans="3:9" ht="13.2" x14ac:dyDescent="0.25">
      <c r="C731" s="1"/>
      <c r="D731" s="25"/>
      <c r="E731" s="5"/>
      <c r="F731" s="4"/>
      <c r="G731" s="25"/>
      <c r="H731" s="5"/>
      <c r="I731" s="4"/>
    </row>
    <row r="732" spans="3:9" ht="13.2" x14ac:dyDescent="0.25">
      <c r="C732" s="1"/>
      <c r="D732" s="25"/>
      <c r="E732" s="5"/>
      <c r="F732" s="4"/>
      <c r="G732" s="25"/>
      <c r="H732" s="5"/>
      <c r="I732" s="4"/>
    </row>
    <row r="733" spans="3:9" ht="13.2" x14ac:dyDescent="0.25">
      <c r="C733" s="1"/>
      <c r="D733" s="25"/>
      <c r="E733" s="5"/>
      <c r="F733" s="4"/>
      <c r="G733" s="25"/>
      <c r="H733" s="5"/>
      <c r="I733" s="4"/>
    </row>
    <row r="734" spans="3:9" ht="13.2" x14ac:dyDescent="0.25">
      <c r="C734" s="1"/>
      <c r="D734" s="25"/>
      <c r="E734" s="5"/>
      <c r="F734" s="4"/>
      <c r="G734" s="25"/>
      <c r="H734" s="5"/>
      <c r="I734" s="4"/>
    </row>
    <row r="735" spans="3:9" ht="13.2" x14ac:dyDescent="0.25">
      <c r="C735" s="1"/>
      <c r="D735" s="25"/>
      <c r="E735" s="5"/>
      <c r="F735" s="4"/>
      <c r="G735" s="25"/>
      <c r="H735" s="5"/>
      <c r="I735" s="4"/>
    </row>
    <row r="736" spans="3:9" ht="13.2" x14ac:dyDescent="0.25">
      <c r="C736" s="1"/>
      <c r="D736" s="25"/>
      <c r="E736" s="5"/>
      <c r="F736" s="4"/>
      <c r="G736" s="25"/>
      <c r="H736" s="5"/>
      <c r="I736" s="4"/>
    </row>
    <row r="737" spans="3:9" ht="13.2" x14ac:dyDescent="0.25">
      <c r="C737" s="1"/>
      <c r="D737" s="25"/>
      <c r="E737" s="5"/>
      <c r="F737" s="4"/>
      <c r="G737" s="25"/>
      <c r="H737" s="5"/>
      <c r="I737" s="4"/>
    </row>
    <row r="738" spans="3:9" ht="13.2" x14ac:dyDescent="0.25">
      <c r="C738" s="1"/>
      <c r="D738" s="25"/>
      <c r="E738" s="5"/>
      <c r="F738" s="4"/>
      <c r="G738" s="25"/>
      <c r="H738" s="5"/>
      <c r="I738" s="4"/>
    </row>
    <row r="739" spans="3:9" ht="13.2" x14ac:dyDescent="0.25">
      <c r="C739" s="1"/>
      <c r="D739" s="25"/>
      <c r="E739" s="5"/>
      <c r="F739" s="4"/>
      <c r="G739" s="25"/>
      <c r="H739" s="5"/>
      <c r="I739" s="4"/>
    </row>
    <row r="740" spans="3:9" ht="13.2" x14ac:dyDescent="0.25">
      <c r="C740" s="1"/>
      <c r="D740" s="25"/>
      <c r="E740" s="5"/>
      <c r="F740" s="4"/>
      <c r="G740" s="25"/>
      <c r="H740" s="5"/>
      <c r="I740" s="4"/>
    </row>
    <row r="741" spans="3:9" ht="13.2" x14ac:dyDescent="0.25">
      <c r="C741" s="1"/>
      <c r="D741" s="25"/>
      <c r="E741" s="5"/>
      <c r="F741" s="4"/>
      <c r="G741" s="25"/>
      <c r="H741" s="5"/>
      <c r="I741" s="4"/>
    </row>
    <row r="742" spans="3:9" ht="13.2" x14ac:dyDescent="0.25">
      <c r="C742" s="1"/>
      <c r="D742" s="25"/>
      <c r="E742" s="5"/>
      <c r="F742" s="4"/>
      <c r="G742" s="25"/>
      <c r="H742" s="5"/>
      <c r="I742" s="4"/>
    </row>
    <row r="743" spans="3:9" ht="13.2" x14ac:dyDescent="0.25">
      <c r="C743" s="1"/>
      <c r="D743" s="25"/>
      <c r="E743" s="5"/>
      <c r="F743" s="4"/>
      <c r="G743" s="25"/>
      <c r="H743" s="5"/>
      <c r="I743" s="4"/>
    </row>
    <row r="744" spans="3:9" ht="13.2" x14ac:dyDescent="0.25">
      <c r="C744" s="1"/>
      <c r="D744" s="25"/>
      <c r="E744" s="5"/>
      <c r="F744" s="4"/>
      <c r="G744" s="25"/>
      <c r="H744" s="5"/>
      <c r="I744" s="4"/>
    </row>
    <row r="745" spans="3:9" ht="13.2" x14ac:dyDescent="0.25">
      <c r="C745" s="1"/>
      <c r="D745" s="25"/>
      <c r="E745" s="5"/>
      <c r="F745" s="4"/>
      <c r="G745" s="25"/>
      <c r="H745" s="5"/>
      <c r="I745" s="4"/>
    </row>
    <row r="746" spans="3:9" ht="13.2" x14ac:dyDescent="0.25">
      <c r="C746" s="1"/>
      <c r="D746" s="25"/>
      <c r="E746" s="5"/>
      <c r="F746" s="4"/>
      <c r="G746" s="25"/>
      <c r="H746" s="5"/>
      <c r="I746" s="4"/>
    </row>
    <row r="747" spans="3:9" ht="13.2" x14ac:dyDescent="0.25">
      <c r="C747" s="1"/>
      <c r="D747" s="25"/>
      <c r="E747" s="5"/>
      <c r="F747" s="4"/>
      <c r="G747" s="25"/>
      <c r="H747" s="5"/>
      <c r="I747" s="4"/>
    </row>
    <row r="748" spans="3:9" ht="13.2" x14ac:dyDescent="0.25">
      <c r="C748" s="1"/>
      <c r="D748" s="25"/>
      <c r="E748" s="5"/>
      <c r="F748" s="4"/>
      <c r="G748" s="25"/>
      <c r="H748" s="5"/>
      <c r="I748" s="4"/>
    </row>
    <row r="749" spans="3:9" ht="13.2" x14ac:dyDescent="0.25">
      <c r="C749" s="1"/>
      <c r="D749" s="25"/>
      <c r="E749" s="5"/>
      <c r="F749" s="4"/>
      <c r="G749" s="25"/>
      <c r="H749" s="5"/>
      <c r="I749" s="4"/>
    </row>
    <row r="750" spans="3:9" ht="13.2" x14ac:dyDescent="0.25">
      <c r="C750" s="1"/>
      <c r="D750" s="25"/>
      <c r="E750" s="5"/>
      <c r="F750" s="4"/>
      <c r="G750" s="25"/>
      <c r="H750" s="5"/>
      <c r="I750" s="4"/>
    </row>
    <row r="751" spans="3:9" ht="13.2" x14ac:dyDescent="0.25">
      <c r="C751" s="1"/>
      <c r="D751" s="25"/>
      <c r="E751" s="5"/>
      <c r="F751" s="4"/>
      <c r="G751" s="25"/>
      <c r="H751" s="5"/>
      <c r="I751" s="4"/>
    </row>
    <row r="752" spans="3:9" ht="13.2" x14ac:dyDescent="0.25">
      <c r="C752" s="1"/>
      <c r="D752" s="25"/>
      <c r="E752" s="5"/>
      <c r="F752" s="4"/>
      <c r="G752" s="25"/>
      <c r="H752" s="5"/>
      <c r="I752" s="4"/>
    </row>
    <row r="753" spans="3:9" ht="13.2" x14ac:dyDescent="0.25">
      <c r="C753" s="1"/>
      <c r="D753" s="25"/>
      <c r="E753" s="5"/>
      <c r="F753" s="4"/>
      <c r="G753" s="25"/>
      <c r="H753" s="5"/>
      <c r="I753" s="4"/>
    </row>
    <row r="754" spans="3:9" ht="13.2" x14ac:dyDescent="0.25">
      <c r="C754" s="1"/>
      <c r="D754" s="25"/>
      <c r="E754" s="5"/>
      <c r="F754" s="4"/>
      <c r="G754" s="25"/>
      <c r="H754" s="5"/>
      <c r="I754" s="4"/>
    </row>
    <row r="755" spans="3:9" ht="13.2" x14ac:dyDescent="0.25">
      <c r="C755" s="1"/>
      <c r="D755" s="25"/>
      <c r="E755" s="5"/>
      <c r="F755" s="4"/>
      <c r="G755" s="25"/>
      <c r="H755" s="5"/>
      <c r="I755" s="4"/>
    </row>
    <row r="756" spans="3:9" ht="13.2" x14ac:dyDescent="0.25">
      <c r="C756" s="1"/>
      <c r="D756" s="25"/>
      <c r="E756" s="5"/>
      <c r="F756" s="4"/>
      <c r="G756" s="25"/>
      <c r="H756" s="5"/>
      <c r="I756" s="4"/>
    </row>
    <row r="757" spans="3:9" ht="13.2" x14ac:dyDescent="0.25">
      <c r="C757" s="1"/>
      <c r="D757" s="25"/>
      <c r="E757" s="5"/>
      <c r="F757" s="4"/>
      <c r="G757" s="25"/>
      <c r="H757" s="5"/>
      <c r="I757" s="4"/>
    </row>
    <row r="758" spans="3:9" ht="13.2" x14ac:dyDescent="0.25">
      <c r="C758" s="1"/>
      <c r="D758" s="25"/>
      <c r="E758" s="5"/>
      <c r="F758" s="4"/>
      <c r="G758" s="25"/>
      <c r="H758" s="5"/>
      <c r="I758" s="4"/>
    </row>
    <row r="759" spans="3:9" ht="13.2" x14ac:dyDescent="0.25">
      <c r="C759" s="1"/>
      <c r="D759" s="25"/>
      <c r="E759" s="5"/>
      <c r="F759" s="4"/>
      <c r="G759" s="25"/>
      <c r="H759" s="5"/>
      <c r="I759" s="4"/>
    </row>
    <row r="760" spans="3:9" ht="13.2" x14ac:dyDescent="0.25">
      <c r="C760" s="1"/>
      <c r="D760" s="25"/>
      <c r="E760" s="5"/>
      <c r="F760" s="4"/>
      <c r="G760" s="25"/>
      <c r="H760" s="5"/>
      <c r="I760" s="4"/>
    </row>
    <row r="761" spans="3:9" ht="13.2" x14ac:dyDescent="0.25">
      <c r="C761" s="1"/>
      <c r="D761" s="25"/>
      <c r="E761" s="5"/>
      <c r="F761" s="4"/>
      <c r="G761" s="25"/>
      <c r="H761" s="5"/>
      <c r="I761" s="4"/>
    </row>
    <row r="762" spans="3:9" ht="13.2" x14ac:dyDescent="0.25">
      <c r="C762" s="1"/>
      <c r="D762" s="25"/>
      <c r="E762" s="5"/>
      <c r="F762" s="4"/>
      <c r="G762" s="25"/>
      <c r="H762" s="5"/>
      <c r="I762" s="4"/>
    </row>
    <row r="763" spans="3:9" ht="13.2" x14ac:dyDescent="0.25">
      <c r="C763" s="1"/>
      <c r="D763" s="25"/>
      <c r="E763" s="5"/>
      <c r="F763" s="4"/>
      <c r="G763" s="25"/>
      <c r="H763" s="5"/>
      <c r="I763" s="4"/>
    </row>
    <row r="764" spans="3:9" ht="13.2" x14ac:dyDescent="0.25">
      <c r="C764" s="1"/>
      <c r="D764" s="25"/>
      <c r="E764" s="5"/>
      <c r="F764" s="4"/>
      <c r="G764" s="25"/>
      <c r="H764" s="5"/>
      <c r="I764" s="4"/>
    </row>
    <row r="765" spans="3:9" ht="13.2" x14ac:dyDescent="0.25">
      <c r="C765" s="1"/>
      <c r="D765" s="25"/>
      <c r="E765" s="5"/>
      <c r="F765" s="4"/>
      <c r="G765" s="25"/>
      <c r="H765" s="5"/>
      <c r="I765" s="4"/>
    </row>
    <row r="766" spans="3:9" ht="13.2" x14ac:dyDescent="0.25">
      <c r="C766" s="1"/>
      <c r="D766" s="25"/>
      <c r="E766" s="5"/>
      <c r="F766" s="4"/>
      <c r="G766" s="25"/>
      <c r="H766" s="5"/>
      <c r="I766" s="4"/>
    </row>
    <row r="767" spans="3:9" ht="13.2" x14ac:dyDescent="0.25">
      <c r="C767" s="1"/>
      <c r="D767" s="25"/>
      <c r="E767" s="5"/>
      <c r="F767" s="4"/>
      <c r="G767" s="25"/>
      <c r="H767" s="5"/>
      <c r="I767" s="4"/>
    </row>
    <row r="768" spans="3:9" ht="13.2" x14ac:dyDescent="0.25">
      <c r="C768" s="1"/>
      <c r="D768" s="25"/>
      <c r="E768" s="5"/>
      <c r="F768" s="4"/>
      <c r="G768" s="25"/>
      <c r="H768" s="5"/>
      <c r="I768" s="4"/>
    </row>
    <row r="769" spans="3:9" ht="13.2" x14ac:dyDescent="0.25">
      <c r="C769" s="1"/>
      <c r="D769" s="25"/>
      <c r="E769" s="5"/>
      <c r="F769" s="4"/>
      <c r="G769" s="25"/>
      <c r="H769" s="5"/>
      <c r="I769" s="4"/>
    </row>
    <row r="770" spans="3:9" ht="13.2" x14ac:dyDescent="0.25">
      <c r="C770" s="1"/>
      <c r="D770" s="25"/>
      <c r="E770" s="5"/>
      <c r="F770" s="4"/>
      <c r="G770" s="25"/>
      <c r="H770" s="5"/>
      <c r="I770" s="4"/>
    </row>
    <row r="771" spans="3:9" ht="13.2" x14ac:dyDescent="0.25">
      <c r="C771" s="1"/>
      <c r="D771" s="25"/>
      <c r="E771" s="5"/>
      <c r="F771" s="4"/>
      <c r="G771" s="25"/>
      <c r="H771" s="5"/>
      <c r="I771" s="4"/>
    </row>
    <row r="772" spans="3:9" ht="13.2" x14ac:dyDescent="0.25">
      <c r="C772" s="1"/>
      <c r="D772" s="25"/>
      <c r="E772" s="5"/>
      <c r="F772" s="4"/>
      <c r="G772" s="25"/>
      <c r="H772" s="5"/>
      <c r="I772" s="4"/>
    </row>
    <row r="773" spans="3:9" ht="13.2" x14ac:dyDescent="0.25">
      <c r="C773" s="1"/>
      <c r="D773" s="25"/>
      <c r="E773" s="5"/>
      <c r="F773" s="4"/>
      <c r="G773" s="25"/>
      <c r="H773" s="5"/>
      <c r="I773" s="4"/>
    </row>
    <row r="774" spans="3:9" ht="13.2" x14ac:dyDescent="0.25">
      <c r="C774" s="1"/>
      <c r="D774" s="25"/>
      <c r="E774" s="5"/>
      <c r="F774" s="4"/>
      <c r="G774" s="25"/>
      <c r="H774" s="5"/>
      <c r="I774" s="4"/>
    </row>
    <row r="775" spans="3:9" ht="13.2" x14ac:dyDescent="0.25">
      <c r="C775" s="1"/>
      <c r="D775" s="25"/>
      <c r="E775" s="5"/>
      <c r="F775" s="4"/>
      <c r="G775" s="25"/>
      <c r="H775" s="5"/>
      <c r="I775" s="4"/>
    </row>
    <row r="776" spans="3:9" ht="13.2" x14ac:dyDescent="0.25">
      <c r="C776" s="1"/>
      <c r="D776" s="25"/>
      <c r="E776" s="5"/>
      <c r="F776" s="4"/>
      <c r="G776" s="25"/>
      <c r="H776" s="5"/>
      <c r="I776" s="4"/>
    </row>
    <row r="777" spans="3:9" ht="13.2" x14ac:dyDescent="0.25">
      <c r="C777" s="1"/>
      <c r="D777" s="25"/>
      <c r="E777" s="5"/>
      <c r="F777" s="4"/>
      <c r="G777" s="25"/>
      <c r="H777" s="5"/>
      <c r="I777" s="4"/>
    </row>
    <row r="778" spans="3:9" ht="13.2" x14ac:dyDescent="0.25">
      <c r="C778" s="1"/>
      <c r="D778" s="25"/>
      <c r="E778" s="5"/>
      <c r="F778" s="4"/>
      <c r="G778" s="25"/>
      <c r="H778" s="5"/>
      <c r="I778" s="4"/>
    </row>
    <row r="779" spans="3:9" ht="13.2" x14ac:dyDescent="0.25">
      <c r="C779" s="1"/>
      <c r="D779" s="25"/>
      <c r="E779" s="5"/>
      <c r="F779" s="4"/>
      <c r="G779" s="25"/>
      <c r="H779" s="5"/>
      <c r="I779" s="4"/>
    </row>
    <row r="780" spans="3:9" ht="13.2" x14ac:dyDescent="0.25">
      <c r="C780" s="1"/>
      <c r="D780" s="25"/>
      <c r="E780" s="5"/>
      <c r="F780" s="4"/>
      <c r="G780" s="25"/>
      <c r="H780" s="5"/>
      <c r="I780" s="4"/>
    </row>
    <row r="781" spans="3:9" ht="13.2" x14ac:dyDescent="0.25">
      <c r="C781" s="1"/>
      <c r="D781" s="25"/>
      <c r="E781" s="5"/>
      <c r="F781" s="4"/>
      <c r="G781" s="25"/>
      <c r="H781" s="5"/>
      <c r="I781" s="4"/>
    </row>
    <row r="782" spans="3:9" ht="13.2" x14ac:dyDescent="0.25">
      <c r="C782" s="1"/>
      <c r="D782" s="25"/>
      <c r="E782" s="5"/>
      <c r="F782" s="4"/>
      <c r="G782" s="25"/>
      <c r="H782" s="5"/>
      <c r="I782" s="4"/>
    </row>
    <row r="783" spans="3:9" ht="13.2" x14ac:dyDescent="0.25">
      <c r="C783" s="1"/>
      <c r="D783" s="25"/>
      <c r="E783" s="5"/>
      <c r="F783" s="4"/>
      <c r="G783" s="25"/>
      <c r="H783" s="5"/>
      <c r="I783" s="4"/>
    </row>
    <row r="784" spans="3:9" ht="13.2" x14ac:dyDescent="0.25">
      <c r="C784" s="1"/>
      <c r="D784" s="25"/>
      <c r="E784" s="5"/>
      <c r="F784" s="4"/>
      <c r="G784" s="25"/>
      <c r="H784" s="5"/>
      <c r="I784" s="4"/>
    </row>
    <row r="785" spans="3:9" ht="13.2" x14ac:dyDescent="0.25">
      <c r="C785" s="1"/>
      <c r="D785" s="25"/>
      <c r="E785" s="5"/>
      <c r="F785" s="4"/>
      <c r="G785" s="25"/>
      <c r="H785" s="5"/>
      <c r="I785" s="4"/>
    </row>
    <row r="786" spans="3:9" ht="13.2" x14ac:dyDescent="0.25">
      <c r="C786" s="1"/>
      <c r="D786" s="25"/>
      <c r="E786" s="5"/>
      <c r="F786" s="4"/>
      <c r="G786" s="25"/>
      <c r="H786" s="5"/>
      <c r="I786" s="4"/>
    </row>
    <row r="787" spans="3:9" ht="13.2" x14ac:dyDescent="0.25">
      <c r="C787" s="1"/>
      <c r="D787" s="25"/>
      <c r="E787" s="5"/>
      <c r="F787" s="4"/>
      <c r="G787" s="25"/>
      <c r="H787" s="5"/>
      <c r="I787" s="4"/>
    </row>
    <row r="788" spans="3:9" ht="13.2" x14ac:dyDescent="0.25">
      <c r="C788" s="1"/>
      <c r="D788" s="25"/>
      <c r="E788" s="5"/>
      <c r="F788" s="4"/>
      <c r="G788" s="25"/>
      <c r="H788" s="5"/>
      <c r="I788" s="4"/>
    </row>
    <row r="789" spans="3:9" ht="13.2" x14ac:dyDescent="0.25">
      <c r="C789" s="1"/>
      <c r="D789" s="25"/>
      <c r="E789" s="5"/>
      <c r="F789" s="4"/>
      <c r="G789" s="25"/>
      <c r="H789" s="5"/>
      <c r="I789" s="4"/>
    </row>
    <row r="790" spans="3:9" ht="13.2" x14ac:dyDescent="0.25">
      <c r="C790" s="1"/>
      <c r="D790" s="25"/>
      <c r="E790" s="5"/>
      <c r="F790" s="4"/>
      <c r="G790" s="25"/>
      <c r="H790" s="5"/>
      <c r="I790" s="4"/>
    </row>
    <row r="791" spans="3:9" ht="13.2" x14ac:dyDescent="0.25">
      <c r="C791" s="1"/>
      <c r="D791" s="25"/>
      <c r="E791" s="5"/>
      <c r="F791" s="4"/>
      <c r="G791" s="25"/>
      <c r="H791" s="5"/>
      <c r="I791" s="4"/>
    </row>
    <row r="792" spans="3:9" ht="13.2" x14ac:dyDescent="0.25">
      <c r="C792" s="1"/>
      <c r="D792" s="25"/>
      <c r="E792" s="5"/>
      <c r="F792" s="4"/>
      <c r="G792" s="25"/>
      <c r="H792" s="5"/>
      <c r="I792" s="4"/>
    </row>
    <row r="793" spans="3:9" ht="13.2" x14ac:dyDescent="0.25">
      <c r="C793" s="1"/>
      <c r="D793" s="25"/>
      <c r="E793" s="5"/>
      <c r="F793" s="4"/>
      <c r="G793" s="25"/>
      <c r="H793" s="5"/>
      <c r="I793" s="4"/>
    </row>
    <row r="794" spans="3:9" ht="13.2" x14ac:dyDescent="0.25">
      <c r="C794" s="1"/>
      <c r="D794" s="25"/>
      <c r="E794" s="5"/>
      <c r="F794" s="4"/>
      <c r="G794" s="25"/>
      <c r="H794" s="5"/>
      <c r="I794" s="4"/>
    </row>
    <row r="795" spans="3:9" ht="13.2" x14ac:dyDescent="0.25">
      <c r="C795" s="1"/>
      <c r="D795" s="25"/>
      <c r="E795" s="5"/>
      <c r="F795" s="4"/>
      <c r="G795" s="25"/>
      <c r="H795" s="5"/>
      <c r="I795" s="4"/>
    </row>
    <row r="796" spans="3:9" ht="13.2" x14ac:dyDescent="0.25">
      <c r="C796" s="1"/>
      <c r="D796" s="25"/>
      <c r="E796" s="5"/>
      <c r="F796" s="4"/>
      <c r="G796" s="25"/>
      <c r="H796" s="5"/>
      <c r="I796" s="4"/>
    </row>
    <row r="797" spans="3:9" ht="13.2" x14ac:dyDescent="0.25">
      <c r="C797" s="1"/>
      <c r="D797" s="25"/>
      <c r="E797" s="5"/>
      <c r="F797" s="4"/>
      <c r="G797" s="25"/>
      <c r="H797" s="5"/>
      <c r="I797" s="4"/>
    </row>
    <row r="798" spans="3:9" ht="13.2" x14ac:dyDescent="0.25">
      <c r="C798" s="1"/>
      <c r="D798" s="25"/>
      <c r="E798" s="5"/>
      <c r="F798" s="4"/>
      <c r="G798" s="25"/>
      <c r="H798" s="5"/>
      <c r="I798" s="4"/>
    </row>
    <row r="799" spans="3:9" ht="13.2" x14ac:dyDescent="0.25">
      <c r="C799" s="1"/>
      <c r="D799" s="25"/>
      <c r="E799" s="5"/>
      <c r="F799" s="4"/>
      <c r="G799" s="25"/>
      <c r="H799" s="5"/>
      <c r="I799" s="4"/>
    </row>
    <row r="800" spans="3:9" ht="13.2" x14ac:dyDescent="0.25">
      <c r="C800" s="1"/>
      <c r="D800" s="25"/>
      <c r="E800" s="5"/>
      <c r="F800" s="4"/>
      <c r="G800" s="25"/>
      <c r="H800" s="5"/>
      <c r="I800" s="4"/>
    </row>
    <row r="801" spans="3:9" ht="13.2" x14ac:dyDescent="0.25">
      <c r="C801" s="1"/>
      <c r="D801" s="25"/>
      <c r="E801" s="5"/>
      <c r="F801" s="4"/>
      <c r="G801" s="25"/>
      <c r="H801" s="5"/>
      <c r="I801" s="4"/>
    </row>
    <row r="802" spans="3:9" ht="13.2" x14ac:dyDescent="0.25">
      <c r="C802" s="1"/>
      <c r="D802" s="25"/>
      <c r="E802" s="5"/>
      <c r="F802" s="4"/>
      <c r="G802" s="25"/>
      <c r="H802" s="5"/>
      <c r="I802" s="4"/>
    </row>
    <row r="803" spans="3:9" ht="13.2" x14ac:dyDescent="0.25">
      <c r="C803" s="1"/>
      <c r="D803" s="25"/>
      <c r="E803" s="5"/>
      <c r="F803" s="4"/>
      <c r="G803" s="25"/>
      <c r="H803" s="5"/>
      <c r="I803" s="4"/>
    </row>
    <row r="804" spans="3:9" ht="13.2" x14ac:dyDescent="0.25">
      <c r="C804" s="1"/>
      <c r="D804" s="25"/>
      <c r="E804" s="5"/>
      <c r="F804" s="4"/>
      <c r="G804" s="25"/>
      <c r="H804" s="5"/>
      <c r="I804" s="4"/>
    </row>
    <row r="805" spans="3:9" ht="13.2" x14ac:dyDescent="0.25">
      <c r="C805" s="1"/>
      <c r="D805" s="25"/>
      <c r="E805" s="5"/>
      <c r="F805" s="4"/>
      <c r="G805" s="25"/>
      <c r="H805" s="5"/>
      <c r="I805" s="4"/>
    </row>
    <row r="806" spans="3:9" ht="13.2" x14ac:dyDescent="0.25">
      <c r="C806" s="1"/>
      <c r="D806" s="25"/>
      <c r="E806" s="5"/>
      <c r="F806" s="4"/>
      <c r="G806" s="25"/>
      <c r="H806" s="5"/>
      <c r="I806" s="4"/>
    </row>
    <row r="807" spans="3:9" ht="13.2" x14ac:dyDescent="0.25">
      <c r="C807" s="1"/>
      <c r="D807" s="25"/>
      <c r="E807" s="5"/>
      <c r="F807" s="4"/>
      <c r="G807" s="25"/>
      <c r="H807" s="5"/>
      <c r="I807" s="4"/>
    </row>
    <row r="808" spans="3:9" ht="13.2" x14ac:dyDescent="0.25">
      <c r="C808" s="1"/>
      <c r="D808" s="25"/>
      <c r="E808" s="5"/>
      <c r="F808" s="4"/>
      <c r="G808" s="25"/>
      <c r="H808" s="5"/>
      <c r="I808" s="4"/>
    </row>
    <row r="809" spans="3:9" ht="13.2" x14ac:dyDescent="0.25">
      <c r="C809" s="1"/>
      <c r="D809" s="25"/>
      <c r="E809" s="5"/>
      <c r="F809" s="4"/>
      <c r="G809" s="25"/>
      <c r="H809" s="5"/>
      <c r="I809" s="4"/>
    </row>
    <row r="810" spans="3:9" ht="13.2" x14ac:dyDescent="0.25">
      <c r="C810" s="1"/>
      <c r="D810" s="25"/>
      <c r="E810" s="5"/>
      <c r="F810" s="4"/>
      <c r="G810" s="25"/>
      <c r="H810" s="5"/>
      <c r="I810" s="4"/>
    </row>
    <row r="811" spans="3:9" ht="13.2" x14ac:dyDescent="0.25">
      <c r="C811" s="1"/>
      <c r="D811" s="25"/>
      <c r="E811" s="5"/>
      <c r="F811" s="4"/>
      <c r="G811" s="25"/>
      <c r="H811" s="5"/>
      <c r="I811" s="4"/>
    </row>
    <row r="812" spans="3:9" ht="13.2" x14ac:dyDescent="0.25">
      <c r="C812" s="1"/>
      <c r="D812" s="25"/>
      <c r="E812" s="5"/>
      <c r="F812" s="4"/>
      <c r="G812" s="25"/>
      <c r="H812" s="5"/>
      <c r="I812" s="4"/>
    </row>
    <row r="813" spans="3:9" ht="13.2" x14ac:dyDescent="0.25">
      <c r="C813" s="1"/>
      <c r="D813" s="25"/>
      <c r="E813" s="5"/>
      <c r="F813" s="4"/>
      <c r="G813" s="25"/>
      <c r="H813" s="5"/>
      <c r="I813" s="4"/>
    </row>
    <row r="814" spans="3:9" ht="13.2" x14ac:dyDescent="0.25">
      <c r="C814" s="1"/>
      <c r="D814" s="25"/>
      <c r="E814" s="5"/>
      <c r="F814" s="4"/>
      <c r="G814" s="25"/>
      <c r="H814" s="5"/>
      <c r="I814" s="4"/>
    </row>
    <row r="815" spans="3:9" ht="13.2" x14ac:dyDescent="0.25">
      <c r="C815" s="1"/>
      <c r="D815" s="25"/>
      <c r="E815" s="5"/>
      <c r="F815" s="4"/>
      <c r="G815" s="25"/>
      <c r="H815" s="5"/>
      <c r="I815" s="4"/>
    </row>
    <row r="816" spans="3:9" ht="13.2" x14ac:dyDescent="0.25">
      <c r="C816" s="1"/>
      <c r="D816" s="25"/>
      <c r="E816" s="5"/>
      <c r="F816" s="4"/>
      <c r="G816" s="25"/>
      <c r="H816" s="5"/>
      <c r="I816" s="4"/>
    </row>
    <row r="817" spans="3:9" ht="13.2" x14ac:dyDescent="0.25">
      <c r="C817" s="1"/>
      <c r="D817" s="25"/>
      <c r="E817" s="5"/>
      <c r="F817" s="4"/>
      <c r="G817" s="25"/>
      <c r="H817" s="5"/>
      <c r="I817" s="4"/>
    </row>
    <row r="818" spans="3:9" ht="13.2" x14ac:dyDescent="0.25">
      <c r="C818" s="1"/>
      <c r="D818" s="25"/>
      <c r="E818" s="5"/>
      <c r="F818" s="4"/>
      <c r="G818" s="25"/>
      <c r="H818" s="5"/>
      <c r="I818" s="4"/>
    </row>
    <row r="819" spans="3:9" ht="13.2" x14ac:dyDescent="0.25">
      <c r="C819" s="1"/>
      <c r="D819" s="25"/>
      <c r="E819" s="5"/>
      <c r="F819" s="4"/>
      <c r="G819" s="25"/>
      <c r="H819" s="5"/>
      <c r="I819" s="4"/>
    </row>
    <row r="820" spans="3:9" ht="13.2" x14ac:dyDescent="0.25">
      <c r="C820" s="1"/>
      <c r="D820" s="25"/>
      <c r="E820" s="5"/>
      <c r="F820" s="4"/>
      <c r="G820" s="25"/>
      <c r="H820" s="5"/>
      <c r="I820" s="4"/>
    </row>
    <row r="821" spans="3:9" ht="13.2" x14ac:dyDescent="0.25">
      <c r="C821" s="1"/>
      <c r="D821" s="25"/>
      <c r="E821" s="5"/>
      <c r="F821" s="4"/>
      <c r="G821" s="25"/>
      <c r="H821" s="5"/>
      <c r="I821" s="4"/>
    </row>
    <row r="822" spans="3:9" ht="13.2" x14ac:dyDescent="0.25">
      <c r="C822" s="1"/>
      <c r="D822" s="25"/>
      <c r="E822" s="5"/>
      <c r="F822" s="4"/>
      <c r="G822" s="25"/>
      <c r="H822" s="5"/>
      <c r="I822" s="4"/>
    </row>
    <row r="823" spans="3:9" ht="13.2" x14ac:dyDescent="0.25">
      <c r="C823" s="1"/>
      <c r="D823" s="25"/>
      <c r="E823" s="5"/>
      <c r="F823" s="4"/>
      <c r="G823" s="25"/>
      <c r="H823" s="5"/>
      <c r="I823" s="4"/>
    </row>
    <row r="824" spans="3:9" ht="13.2" x14ac:dyDescent="0.25">
      <c r="C824" s="1"/>
      <c r="D824" s="25"/>
      <c r="E824" s="5"/>
      <c r="F824" s="4"/>
      <c r="G824" s="25"/>
      <c r="H824" s="5"/>
      <c r="I824" s="4"/>
    </row>
    <row r="825" spans="3:9" ht="13.2" x14ac:dyDescent="0.25">
      <c r="C825" s="1"/>
      <c r="D825" s="25"/>
      <c r="E825" s="5"/>
      <c r="F825" s="4"/>
      <c r="G825" s="25"/>
      <c r="H825" s="5"/>
      <c r="I825" s="4"/>
    </row>
    <row r="826" spans="3:9" ht="13.2" x14ac:dyDescent="0.25">
      <c r="C826" s="1"/>
      <c r="D826" s="25"/>
      <c r="E826" s="5"/>
      <c r="F826" s="4"/>
      <c r="G826" s="25"/>
      <c r="H826" s="5"/>
      <c r="I826" s="4"/>
    </row>
    <row r="827" spans="3:9" ht="13.2" x14ac:dyDescent="0.25">
      <c r="C827" s="1"/>
      <c r="D827" s="25"/>
      <c r="E827" s="5"/>
      <c r="F827" s="4"/>
      <c r="G827" s="25"/>
      <c r="H827" s="5"/>
      <c r="I827" s="4"/>
    </row>
    <row r="828" spans="3:9" ht="13.2" x14ac:dyDescent="0.25">
      <c r="C828" s="1"/>
      <c r="D828" s="25"/>
      <c r="E828" s="5"/>
      <c r="F828" s="4"/>
      <c r="G828" s="25"/>
      <c r="H828" s="5"/>
      <c r="I828" s="4"/>
    </row>
    <row r="829" spans="3:9" ht="13.2" x14ac:dyDescent="0.25">
      <c r="C829" s="1"/>
      <c r="D829" s="25"/>
      <c r="E829" s="5"/>
      <c r="F829" s="4"/>
      <c r="G829" s="25"/>
      <c r="H829" s="5"/>
      <c r="I829" s="4"/>
    </row>
    <row r="830" spans="3:9" ht="13.2" x14ac:dyDescent="0.25">
      <c r="C830" s="1"/>
      <c r="D830" s="25"/>
      <c r="E830" s="5"/>
      <c r="F830" s="4"/>
      <c r="G830" s="25"/>
      <c r="H830" s="5"/>
      <c r="I830" s="4"/>
    </row>
    <row r="831" spans="3:9" ht="13.2" x14ac:dyDescent="0.25">
      <c r="C831" s="1"/>
      <c r="D831" s="25"/>
      <c r="E831" s="5"/>
      <c r="F831" s="4"/>
      <c r="G831" s="25"/>
      <c r="H831" s="5"/>
      <c r="I831" s="4"/>
    </row>
    <row r="832" spans="3:9" ht="13.2" x14ac:dyDescent="0.25">
      <c r="C832" s="1"/>
      <c r="D832" s="25"/>
      <c r="E832" s="5"/>
      <c r="F832" s="4"/>
      <c r="G832" s="25"/>
      <c r="H832" s="5"/>
      <c r="I832" s="4"/>
    </row>
    <row r="833" spans="3:9" ht="13.2" x14ac:dyDescent="0.25">
      <c r="C833" s="1"/>
      <c r="D833" s="25"/>
      <c r="E833" s="5"/>
      <c r="F833" s="4"/>
      <c r="G833" s="25"/>
      <c r="H833" s="5"/>
      <c r="I833" s="4"/>
    </row>
    <row r="834" spans="3:9" ht="13.2" x14ac:dyDescent="0.25">
      <c r="C834" s="1"/>
      <c r="D834" s="25"/>
      <c r="E834" s="5"/>
      <c r="F834" s="4"/>
      <c r="G834" s="25"/>
      <c r="H834" s="5"/>
      <c r="I834" s="4"/>
    </row>
    <row r="835" spans="3:9" ht="13.2" x14ac:dyDescent="0.25">
      <c r="C835" s="1"/>
      <c r="D835" s="25"/>
      <c r="E835" s="5"/>
      <c r="F835" s="4"/>
      <c r="G835" s="25"/>
      <c r="H835" s="5"/>
      <c r="I835" s="4"/>
    </row>
    <row r="836" spans="3:9" ht="13.2" x14ac:dyDescent="0.25">
      <c r="C836" s="1"/>
      <c r="D836" s="25"/>
      <c r="E836" s="5"/>
      <c r="F836" s="4"/>
      <c r="G836" s="25"/>
      <c r="H836" s="5"/>
      <c r="I836" s="4"/>
    </row>
    <row r="837" spans="3:9" ht="13.2" x14ac:dyDescent="0.25">
      <c r="C837" s="1"/>
      <c r="D837" s="25"/>
      <c r="E837" s="5"/>
      <c r="F837" s="4"/>
      <c r="G837" s="25"/>
      <c r="H837" s="5"/>
      <c r="I837" s="4"/>
    </row>
    <row r="838" spans="3:9" ht="13.2" x14ac:dyDescent="0.25">
      <c r="C838" s="1"/>
      <c r="D838" s="25"/>
      <c r="E838" s="5"/>
      <c r="F838" s="4"/>
      <c r="G838" s="25"/>
      <c r="H838" s="5"/>
      <c r="I838" s="4"/>
    </row>
    <row r="839" spans="3:9" ht="13.2" x14ac:dyDescent="0.25">
      <c r="C839" s="1"/>
      <c r="D839" s="25"/>
      <c r="E839" s="5"/>
      <c r="F839" s="4"/>
      <c r="G839" s="25"/>
      <c r="H839" s="5"/>
      <c r="I839" s="4"/>
    </row>
    <row r="840" spans="3:9" ht="13.2" x14ac:dyDescent="0.25">
      <c r="C840" s="1"/>
      <c r="D840" s="25"/>
      <c r="E840" s="5"/>
      <c r="F840" s="4"/>
      <c r="G840" s="25"/>
      <c r="H840" s="5"/>
      <c r="I840" s="4"/>
    </row>
    <row r="841" spans="3:9" ht="13.2" x14ac:dyDescent="0.25">
      <c r="C841" s="1"/>
      <c r="D841" s="25"/>
      <c r="E841" s="5"/>
      <c r="F841" s="4"/>
      <c r="G841" s="25"/>
      <c r="H841" s="5"/>
      <c r="I841" s="4"/>
    </row>
    <row r="842" spans="3:9" ht="13.2" x14ac:dyDescent="0.25">
      <c r="C842" s="1"/>
      <c r="D842" s="25"/>
      <c r="E842" s="5"/>
      <c r="F842" s="4"/>
      <c r="G842" s="25"/>
      <c r="H842" s="5"/>
      <c r="I842" s="4"/>
    </row>
    <row r="843" spans="3:9" ht="13.2" x14ac:dyDescent="0.25">
      <c r="C843" s="1"/>
      <c r="D843" s="25"/>
      <c r="E843" s="5"/>
      <c r="F843" s="4"/>
      <c r="G843" s="25"/>
      <c r="H843" s="5"/>
      <c r="I843" s="4"/>
    </row>
    <row r="844" spans="3:9" ht="13.2" x14ac:dyDescent="0.25">
      <c r="C844" s="1"/>
      <c r="D844" s="25"/>
      <c r="E844" s="5"/>
      <c r="F844" s="4"/>
      <c r="G844" s="25"/>
      <c r="H844" s="5"/>
      <c r="I844" s="4"/>
    </row>
    <row r="845" spans="3:9" ht="13.2" x14ac:dyDescent="0.25">
      <c r="C845" s="1"/>
      <c r="D845" s="25"/>
      <c r="E845" s="5"/>
      <c r="F845" s="4"/>
      <c r="G845" s="25"/>
      <c r="H845" s="5"/>
      <c r="I845" s="4"/>
    </row>
    <row r="846" spans="3:9" ht="13.2" x14ac:dyDescent="0.25">
      <c r="C846" s="1"/>
      <c r="D846" s="25"/>
      <c r="E846" s="5"/>
      <c r="F846" s="4"/>
      <c r="G846" s="25"/>
      <c r="H846" s="5"/>
      <c r="I846" s="4"/>
    </row>
    <row r="847" spans="3:9" ht="13.2" x14ac:dyDescent="0.25">
      <c r="C847" s="1"/>
      <c r="D847" s="25"/>
      <c r="E847" s="5"/>
      <c r="F847" s="4"/>
      <c r="G847" s="25"/>
      <c r="H847" s="5"/>
      <c r="I847" s="4"/>
    </row>
    <row r="848" spans="3:9" ht="13.2" x14ac:dyDescent="0.25">
      <c r="C848" s="1"/>
      <c r="D848" s="25"/>
      <c r="E848" s="5"/>
      <c r="F848" s="4"/>
      <c r="G848" s="25"/>
      <c r="H848" s="5"/>
      <c r="I848" s="4"/>
    </row>
    <row r="849" spans="3:9" ht="13.2" x14ac:dyDescent="0.25">
      <c r="C849" s="1"/>
      <c r="D849" s="25"/>
      <c r="E849" s="5"/>
      <c r="F849" s="4"/>
      <c r="G849" s="25"/>
      <c r="H849" s="5"/>
      <c r="I849" s="4"/>
    </row>
    <row r="850" spans="3:9" ht="13.2" x14ac:dyDescent="0.25">
      <c r="C850" s="1"/>
      <c r="D850" s="25"/>
      <c r="E850" s="5"/>
      <c r="F850" s="4"/>
      <c r="G850" s="25"/>
      <c r="H850" s="5"/>
      <c r="I850" s="4"/>
    </row>
    <row r="851" spans="3:9" ht="13.2" x14ac:dyDescent="0.25">
      <c r="C851" s="1"/>
      <c r="D851" s="25"/>
      <c r="E851" s="5"/>
      <c r="F851" s="4"/>
      <c r="G851" s="25"/>
      <c r="H851" s="5"/>
      <c r="I851" s="4"/>
    </row>
    <row r="852" spans="3:9" ht="13.2" x14ac:dyDescent="0.25">
      <c r="C852" s="1"/>
      <c r="D852" s="25"/>
      <c r="E852" s="5"/>
      <c r="F852" s="4"/>
      <c r="G852" s="25"/>
      <c r="H852" s="5"/>
      <c r="I852" s="4"/>
    </row>
    <row r="853" spans="3:9" ht="13.2" x14ac:dyDescent="0.25">
      <c r="C853" s="1"/>
      <c r="D853" s="25"/>
      <c r="E853" s="5"/>
      <c r="F853" s="4"/>
      <c r="G853" s="25"/>
      <c r="H853" s="5"/>
      <c r="I853" s="4"/>
    </row>
    <row r="854" spans="3:9" ht="13.2" x14ac:dyDescent="0.25">
      <c r="C854" s="1"/>
      <c r="D854" s="25"/>
      <c r="E854" s="5"/>
      <c r="F854" s="4"/>
      <c r="G854" s="25"/>
      <c r="H854" s="5"/>
      <c r="I854" s="4"/>
    </row>
    <row r="855" spans="3:9" ht="13.2" x14ac:dyDescent="0.25">
      <c r="C855" s="1"/>
      <c r="D855" s="25"/>
      <c r="E855" s="5"/>
      <c r="F855" s="4"/>
      <c r="G855" s="25"/>
      <c r="H855" s="5"/>
      <c r="I855" s="4"/>
    </row>
    <row r="856" spans="3:9" ht="13.2" x14ac:dyDescent="0.25">
      <c r="C856" s="1"/>
      <c r="D856" s="25"/>
      <c r="E856" s="5"/>
      <c r="F856" s="4"/>
      <c r="G856" s="25"/>
      <c r="H856" s="5"/>
      <c r="I856" s="4"/>
    </row>
    <row r="857" spans="3:9" ht="13.2" x14ac:dyDescent="0.25">
      <c r="C857" s="1"/>
      <c r="D857" s="25"/>
      <c r="E857" s="5"/>
      <c r="F857" s="4"/>
      <c r="G857" s="25"/>
      <c r="H857" s="5"/>
      <c r="I857" s="4"/>
    </row>
    <row r="858" spans="3:9" ht="13.2" x14ac:dyDescent="0.25">
      <c r="C858" s="1"/>
      <c r="D858" s="25"/>
      <c r="E858" s="5"/>
      <c r="F858" s="4"/>
      <c r="G858" s="25"/>
      <c r="H858" s="5"/>
      <c r="I858" s="4"/>
    </row>
    <row r="859" spans="3:9" ht="13.2" x14ac:dyDescent="0.25">
      <c r="C859" s="1"/>
      <c r="D859" s="25"/>
      <c r="E859" s="5"/>
      <c r="F859" s="4"/>
      <c r="G859" s="25"/>
      <c r="H859" s="5"/>
      <c r="I859" s="4"/>
    </row>
    <row r="860" spans="3:9" ht="13.2" x14ac:dyDescent="0.25">
      <c r="C860" s="1"/>
      <c r="D860" s="25"/>
      <c r="E860" s="5"/>
      <c r="F860" s="4"/>
      <c r="G860" s="25"/>
      <c r="H860" s="5"/>
      <c r="I860" s="4"/>
    </row>
    <row r="861" spans="3:9" ht="13.2" x14ac:dyDescent="0.25">
      <c r="C861" s="1"/>
      <c r="D861" s="25"/>
      <c r="E861" s="5"/>
      <c r="F861" s="4"/>
      <c r="G861" s="25"/>
      <c r="H861" s="5"/>
      <c r="I861" s="4"/>
    </row>
    <row r="862" spans="3:9" ht="13.2" x14ac:dyDescent="0.25">
      <c r="C862" s="1"/>
      <c r="D862" s="25"/>
      <c r="E862" s="5"/>
      <c r="F862" s="4"/>
      <c r="G862" s="25"/>
      <c r="H862" s="5"/>
      <c r="I862" s="4"/>
    </row>
    <row r="863" spans="3:9" ht="13.2" x14ac:dyDescent="0.25">
      <c r="C863" s="1"/>
      <c r="D863" s="25"/>
      <c r="E863" s="5"/>
      <c r="F863" s="4"/>
      <c r="G863" s="25"/>
      <c r="H863" s="5"/>
      <c r="I863" s="4"/>
    </row>
    <row r="864" spans="3:9" ht="13.2" x14ac:dyDescent="0.25">
      <c r="C864" s="1"/>
      <c r="D864" s="25"/>
      <c r="E864" s="5"/>
      <c r="F864" s="4"/>
      <c r="G864" s="25"/>
      <c r="H864" s="5"/>
      <c r="I864" s="4"/>
    </row>
    <row r="865" spans="3:9" ht="13.2" x14ac:dyDescent="0.25">
      <c r="C865" s="1"/>
      <c r="D865" s="25"/>
      <c r="E865" s="5"/>
      <c r="F865" s="4"/>
      <c r="G865" s="25"/>
      <c r="H865" s="5"/>
      <c r="I865" s="4"/>
    </row>
    <row r="866" spans="3:9" ht="13.2" x14ac:dyDescent="0.25">
      <c r="C866" s="1"/>
      <c r="D866" s="25"/>
      <c r="E866" s="5"/>
      <c r="F866" s="4"/>
      <c r="G866" s="25"/>
      <c r="H866" s="5"/>
      <c r="I866" s="4"/>
    </row>
    <row r="867" spans="3:9" ht="13.2" x14ac:dyDescent="0.25">
      <c r="C867" s="1"/>
      <c r="D867" s="25"/>
      <c r="E867" s="5"/>
      <c r="F867" s="4"/>
      <c r="G867" s="25"/>
      <c r="H867" s="5"/>
      <c r="I867" s="4"/>
    </row>
    <row r="868" spans="3:9" ht="13.2" x14ac:dyDescent="0.25">
      <c r="C868" s="1"/>
      <c r="D868" s="25"/>
      <c r="E868" s="5"/>
      <c r="F868" s="4"/>
      <c r="G868" s="25"/>
      <c r="H868" s="5"/>
      <c r="I868" s="4"/>
    </row>
    <row r="869" spans="3:9" ht="13.2" x14ac:dyDescent="0.25">
      <c r="C869" s="1"/>
      <c r="D869" s="25"/>
      <c r="E869" s="5"/>
      <c r="F869" s="4"/>
      <c r="G869" s="25"/>
      <c r="H869" s="5"/>
      <c r="I869" s="4"/>
    </row>
    <row r="870" spans="3:9" ht="13.2" x14ac:dyDescent="0.25">
      <c r="C870" s="1"/>
      <c r="D870" s="25"/>
      <c r="E870" s="5"/>
      <c r="F870" s="4"/>
      <c r="G870" s="25"/>
      <c r="H870" s="5"/>
      <c r="I870" s="4"/>
    </row>
    <row r="871" spans="3:9" ht="13.2" x14ac:dyDescent="0.25">
      <c r="C871" s="1"/>
      <c r="D871" s="25"/>
      <c r="E871" s="5"/>
      <c r="F871" s="4"/>
      <c r="G871" s="25"/>
      <c r="H871" s="5"/>
      <c r="I871" s="4"/>
    </row>
    <row r="872" spans="3:9" ht="13.2" x14ac:dyDescent="0.25">
      <c r="C872" s="1"/>
      <c r="D872" s="25"/>
      <c r="E872" s="5"/>
      <c r="F872" s="4"/>
      <c r="G872" s="25"/>
      <c r="H872" s="5"/>
      <c r="I872" s="4"/>
    </row>
    <row r="873" spans="3:9" ht="13.2" x14ac:dyDescent="0.25">
      <c r="C873" s="1"/>
      <c r="D873" s="25"/>
      <c r="E873" s="5"/>
      <c r="F873" s="4"/>
      <c r="G873" s="25"/>
      <c r="H873" s="5"/>
      <c r="I873" s="4"/>
    </row>
    <row r="874" spans="3:9" ht="13.2" x14ac:dyDescent="0.25">
      <c r="C874" s="1"/>
      <c r="D874" s="25"/>
      <c r="E874" s="5"/>
      <c r="F874" s="4"/>
      <c r="G874" s="25"/>
      <c r="H874" s="5"/>
      <c r="I874" s="4"/>
    </row>
    <row r="875" spans="3:9" ht="13.2" x14ac:dyDescent="0.25">
      <c r="C875" s="1"/>
      <c r="D875" s="25"/>
      <c r="E875" s="5"/>
      <c r="F875" s="4"/>
      <c r="G875" s="25"/>
      <c r="H875" s="5"/>
      <c r="I875" s="4"/>
    </row>
    <row r="876" spans="3:9" ht="13.2" x14ac:dyDescent="0.25">
      <c r="C876" s="1"/>
      <c r="D876" s="25"/>
      <c r="E876" s="5"/>
      <c r="F876" s="4"/>
      <c r="G876" s="25"/>
      <c r="H876" s="5"/>
      <c r="I876" s="4"/>
    </row>
    <row r="877" spans="3:9" ht="13.2" x14ac:dyDescent="0.25">
      <c r="C877" s="1"/>
      <c r="D877" s="25"/>
      <c r="E877" s="5"/>
      <c r="F877" s="4"/>
      <c r="G877" s="25"/>
      <c r="H877" s="5"/>
      <c r="I877" s="4"/>
    </row>
    <row r="878" spans="3:9" ht="13.2" x14ac:dyDescent="0.25">
      <c r="C878" s="1"/>
      <c r="D878" s="25"/>
      <c r="E878" s="5"/>
      <c r="F878" s="4"/>
      <c r="G878" s="25"/>
      <c r="H878" s="5"/>
      <c r="I878" s="4"/>
    </row>
    <row r="879" spans="3:9" ht="13.2" x14ac:dyDescent="0.25">
      <c r="C879" s="1"/>
      <c r="D879" s="25"/>
      <c r="E879" s="5"/>
      <c r="F879" s="4"/>
      <c r="G879" s="25"/>
      <c r="H879" s="5"/>
      <c r="I879" s="4"/>
    </row>
    <row r="880" spans="3:9" ht="13.2" x14ac:dyDescent="0.25">
      <c r="C880" s="1"/>
      <c r="D880" s="25"/>
      <c r="E880" s="5"/>
      <c r="F880" s="4"/>
      <c r="G880" s="25"/>
      <c r="H880" s="5"/>
      <c r="I880" s="4"/>
    </row>
    <row r="881" spans="3:9" ht="13.2" x14ac:dyDescent="0.25">
      <c r="C881" s="1"/>
      <c r="D881" s="25"/>
      <c r="E881" s="5"/>
      <c r="F881" s="4"/>
      <c r="G881" s="25"/>
      <c r="H881" s="5"/>
      <c r="I881" s="4"/>
    </row>
    <row r="882" spans="3:9" ht="13.2" x14ac:dyDescent="0.25">
      <c r="C882" s="1"/>
      <c r="D882" s="25"/>
      <c r="E882" s="5"/>
      <c r="F882" s="4"/>
      <c r="G882" s="25"/>
      <c r="H882" s="5"/>
      <c r="I882" s="4"/>
    </row>
    <row r="883" spans="3:9" ht="13.2" x14ac:dyDescent="0.25">
      <c r="C883" s="1"/>
      <c r="D883" s="25"/>
      <c r="E883" s="5"/>
      <c r="F883" s="4"/>
      <c r="G883" s="25"/>
      <c r="H883" s="5"/>
      <c r="I883" s="4"/>
    </row>
    <row r="884" spans="3:9" ht="13.2" x14ac:dyDescent="0.25">
      <c r="C884" s="1"/>
      <c r="D884" s="25"/>
      <c r="E884" s="5"/>
      <c r="F884" s="4"/>
      <c r="G884" s="25"/>
      <c r="H884" s="5"/>
      <c r="I884" s="4"/>
    </row>
    <row r="885" spans="3:9" ht="13.2" x14ac:dyDescent="0.25">
      <c r="C885" s="1"/>
      <c r="D885" s="25"/>
      <c r="E885" s="5"/>
      <c r="F885" s="4"/>
      <c r="G885" s="25"/>
      <c r="H885" s="5"/>
      <c r="I885" s="4"/>
    </row>
    <row r="886" spans="3:9" ht="13.2" x14ac:dyDescent="0.25">
      <c r="C886" s="1"/>
      <c r="D886" s="25"/>
      <c r="E886" s="5"/>
      <c r="F886" s="4"/>
      <c r="G886" s="25"/>
      <c r="H886" s="5"/>
      <c r="I886" s="4"/>
    </row>
    <row r="887" spans="3:9" ht="13.2" x14ac:dyDescent="0.25">
      <c r="C887" s="1"/>
      <c r="D887" s="25"/>
      <c r="E887" s="5"/>
      <c r="F887" s="4"/>
      <c r="G887" s="25"/>
      <c r="H887" s="5"/>
      <c r="I887" s="4"/>
    </row>
    <row r="888" spans="3:9" ht="13.2" x14ac:dyDescent="0.25">
      <c r="C888" s="1"/>
      <c r="D888" s="25"/>
      <c r="E888" s="5"/>
      <c r="F888" s="4"/>
      <c r="G888" s="25"/>
      <c r="H888" s="5"/>
      <c r="I888" s="4"/>
    </row>
    <row r="889" spans="3:9" ht="13.2" x14ac:dyDescent="0.25">
      <c r="C889" s="1"/>
      <c r="D889" s="25"/>
      <c r="E889" s="5"/>
      <c r="F889" s="4"/>
      <c r="G889" s="25"/>
      <c r="H889" s="5"/>
      <c r="I889" s="4"/>
    </row>
    <row r="890" spans="3:9" ht="13.2" x14ac:dyDescent="0.25">
      <c r="C890" s="1"/>
      <c r="D890" s="25"/>
      <c r="E890" s="5"/>
      <c r="F890" s="4"/>
      <c r="G890" s="25"/>
      <c r="H890" s="5"/>
      <c r="I890" s="4"/>
    </row>
    <row r="891" spans="3:9" ht="13.2" x14ac:dyDescent="0.25">
      <c r="C891" s="1"/>
      <c r="D891" s="25"/>
      <c r="E891" s="5"/>
      <c r="F891" s="4"/>
      <c r="G891" s="25"/>
      <c r="H891" s="5"/>
      <c r="I891" s="4"/>
    </row>
    <row r="892" spans="3:9" ht="13.2" x14ac:dyDescent="0.25">
      <c r="C892" s="1"/>
      <c r="D892" s="25"/>
      <c r="E892" s="5"/>
      <c r="F892" s="4"/>
      <c r="G892" s="25"/>
      <c r="H892" s="5"/>
      <c r="I892" s="4"/>
    </row>
    <row r="893" spans="3:9" ht="13.2" x14ac:dyDescent="0.25">
      <c r="C893" s="1"/>
      <c r="D893" s="25"/>
      <c r="E893" s="5"/>
      <c r="F893" s="4"/>
      <c r="G893" s="25"/>
      <c r="H893" s="5"/>
      <c r="I893" s="4"/>
    </row>
    <row r="894" spans="3:9" ht="13.2" x14ac:dyDescent="0.25">
      <c r="C894" s="1"/>
      <c r="D894" s="25"/>
      <c r="E894" s="5"/>
      <c r="F894" s="4"/>
      <c r="G894" s="25"/>
      <c r="H894" s="5"/>
      <c r="I894" s="4"/>
    </row>
    <row r="895" spans="3:9" ht="13.2" x14ac:dyDescent="0.25">
      <c r="C895" s="1"/>
      <c r="D895" s="25"/>
      <c r="E895" s="5"/>
      <c r="F895" s="4"/>
      <c r="G895" s="25"/>
      <c r="H895" s="5"/>
      <c r="I895" s="4"/>
    </row>
    <row r="896" spans="3:9" ht="13.2" x14ac:dyDescent="0.25">
      <c r="C896" s="1"/>
      <c r="D896" s="25"/>
      <c r="E896" s="5"/>
      <c r="F896" s="4"/>
      <c r="G896" s="25"/>
      <c r="H896" s="5"/>
      <c r="I896" s="4"/>
    </row>
    <row r="897" spans="3:9" ht="13.2" x14ac:dyDescent="0.25">
      <c r="C897" s="1"/>
      <c r="D897" s="25"/>
      <c r="E897" s="5"/>
      <c r="F897" s="4"/>
      <c r="G897" s="25"/>
      <c r="H897" s="5"/>
      <c r="I897" s="4"/>
    </row>
    <row r="898" spans="3:9" ht="13.2" x14ac:dyDescent="0.25">
      <c r="C898" s="1"/>
      <c r="D898" s="25"/>
      <c r="E898" s="5"/>
      <c r="F898" s="4"/>
      <c r="G898" s="25"/>
      <c r="H898" s="5"/>
      <c r="I898" s="4"/>
    </row>
    <row r="899" spans="3:9" ht="13.2" x14ac:dyDescent="0.25">
      <c r="C899" s="1"/>
      <c r="D899" s="25"/>
      <c r="E899" s="5"/>
      <c r="F899" s="4"/>
      <c r="G899" s="25"/>
      <c r="H899" s="5"/>
      <c r="I899" s="4"/>
    </row>
    <row r="900" spans="3:9" ht="13.2" x14ac:dyDescent="0.25">
      <c r="C900" s="1"/>
      <c r="D900" s="25"/>
      <c r="E900" s="5"/>
      <c r="F900" s="4"/>
      <c r="G900" s="25"/>
      <c r="H900" s="5"/>
      <c r="I900" s="4"/>
    </row>
    <row r="901" spans="3:9" ht="13.2" x14ac:dyDescent="0.25">
      <c r="C901" s="1"/>
      <c r="D901" s="25"/>
      <c r="E901" s="5"/>
      <c r="F901" s="4"/>
      <c r="G901" s="25"/>
      <c r="H901" s="5"/>
      <c r="I901" s="4"/>
    </row>
    <row r="902" spans="3:9" ht="13.2" x14ac:dyDescent="0.25">
      <c r="C902" s="1"/>
      <c r="D902" s="25"/>
      <c r="E902" s="5"/>
      <c r="F902" s="4"/>
      <c r="G902" s="25"/>
      <c r="H902" s="5"/>
      <c r="I902" s="4"/>
    </row>
    <row r="903" spans="3:9" ht="13.2" x14ac:dyDescent="0.25">
      <c r="C903" s="1"/>
      <c r="D903" s="25"/>
      <c r="E903" s="5"/>
      <c r="F903" s="4"/>
      <c r="G903" s="25"/>
      <c r="H903" s="5"/>
      <c r="I903" s="4"/>
    </row>
    <row r="904" spans="3:9" ht="13.2" x14ac:dyDescent="0.25">
      <c r="C904" s="1"/>
      <c r="D904" s="25"/>
      <c r="E904" s="5"/>
      <c r="F904" s="4"/>
      <c r="G904" s="25"/>
      <c r="H904" s="5"/>
      <c r="I904" s="4"/>
    </row>
    <row r="905" spans="3:9" ht="13.2" x14ac:dyDescent="0.25">
      <c r="C905" s="1"/>
      <c r="D905" s="25"/>
      <c r="E905" s="5"/>
      <c r="F905" s="4"/>
      <c r="G905" s="25"/>
      <c r="H905" s="5"/>
      <c r="I905" s="4"/>
    </row>
    <row r="906" spans="3:9" ht="13.2" x14ac:dyDescent="0.25">
      <c r="C906" s="1"/>
      <c r="D906" s="25"/>
      <c r="E906" s="5"/>
      <c r="F906" s="4"/>
      <c r="G906" s="25"/>
      <c r="H906" s="5"/>
      <c r="I906" s="4"/>
    </row>
    <row r="907" spans="3:9" ht="13.2" x14ac:dyDescent="0.25">
      <c r="C907" s="1"/>
      <c r="D907" s="25"/>
      <c r="E907" s="5"/>
      <c r="F907" s="4"/>
      <c r="G907" s="25"/>
      <c r="H907" s="5"/>
      <c r="I907" s="4"/>
    </row>
    <row r="908" spans="3:9" ht="13.2" x14ac:dyDescent="0.25">
      <c r="C908" s="1"/>
      <c r="D908" s="25"/>
      <c r="E908" s="5"/>
      <c r="F908" s="4"/>
      <c r="G908" s="25"/>
      <c r="H908" s="5"/>
      <c r="I908" s="4"/>
    </row>
    <row r="909" spans="3:9" ht="13.2" x14ac:dyDescent="0.25">
      <c r="C909" s="1"/>
      <c r="D909" s="25"/>
      <c r="E909" s="5"/>
      <c r="F909" s="4"/>
      <c r="G909" s="25"/>
      <c r="H909" s="5"/>
      <c r="I909" s="4"/>
    </row>
    <row r="910" spans="3:9" ht="13.2" x14ac:dyDescent="0.25">
      <c r="C910" s="1"/>
      <c r="D910" s="25"/>
      <c r="E910" s="5"/>
      <c r="F910" s="4"/>
      <c r="G910" s="25"/>
      <c r="H910" s="5"/>
      <c r="I910" s="4"/>
    </row>
    <row r="911" spans="3:9" ht="13.2" x14ac:dyDescent="0.25">
      <c r="C911" s="1"/>
      <c r="D911" s="25"/>
      <c r="E911" s="5"/>
      <c r="F911" s="4"/>
      <c r="G911" s="25"/>
      <c r="H911" s="5"/>
      <c r="I911" s="4"/>
    </row>
    <row r="912" spans="3:9" ht="13.2" x14ac:dyDescent="0.25">
      <c r="C912" s="1"/>
      <c r="D912" s="25"/>
      <c r="E912" s="5"/>
      <c r="F912" s="4"/>
      <c r="G912" s="25"/>
      <c r="H912" s="5"/>
      <c r="I912" s="4"/>
    </row>
    <row r="913" spans="3:9" ht="13.2" x14ac:dyDescent="0.25">
      <c r="C913" s="1"/>
      <c r="D913" s="25"/>
      <c r="E913" s="5"/>
      <c r="F913" s="4"/>
      <c r="G913" s="25"/>
      <c r="H913" s="5"/>
      <c r="I913" s="4"/>
    </row>
    <row r="914" spans="3:9" ht="13.2" x14ac:dyDescent="0.25">
      <c r="C914" s="1"/>
      <c r="D914" s="25"/>
      <c r="E914" s="5"/>
      <c r="F914" s="4"/>
      <c r="G914" s="25"/>
      <c r="H914" s="5"/>
      <c r="I914" s="4"/>
    </row>
    <row r="915" spans="3:9" ht="13.2" x14ac:dyDescent="0.25">
      <c r="C915" s="1"/>
      <c r="D915" s="25"/>
      <c r="E915" s="5"/>
      <c r="F915" s="4"/>
      <c r="G915" s="25"/>
      <c r="H915" s="5"/>
      <c r="I915" s="4"/>
    </row>
    <row r="916" spans="3:9" ht="13.2" x14ac:dyDescent="0.25">
      <c r="C916" s="1"/>
      <c r="D916" s="25"/>
      <c r="E916" s="5"/>
      <c r="F916" s="4"/>
      <c r="G916" s="25"/>
      <c r="H916" s="5"/>
      <c r="I916" s="4"/>
    </row>
    <row r="917" spans="3:9" ht="13.2" x14ac:dyDescent="0.25">
      <c r="C917" s="1"/>
      <c r="D917" s="25"/>
      <c r="E917" s="5"/>
      <c r="F917" s="4"/>
      <c r="G917" s="25"/>
      <c r="H917" s="5"/>
      <c r="I917" s="4"/>
    </row>
    <row r="918" spans="3:9" ht="13.2" x14ac:dyDescent="0.25">
      <c r="C918" s="1"/>
      <c r="D918" s="25"/>
      <c r="E918" s="5"/>
      <c r="F918" s="4"/>
      <c r="G918" s="25"/>
      <c r="H918" s="5"/>
      <c r="I918" s="4"/>
    </row>
    <row r="919" spans="3:9" ht="13.2" x14ac:dyDescent="0.25">
      <c r="C919" s="1"/>
      <c r="D919" s="25"/>
      <c r="E919" s="5"/>
      <c r="F919" s="4"/>
      <c r="G919" s="25"/>
      <c r="H919" s="5"/>
      <c r="I919" s="4"/>
    </row>
    <row r="920" spans="3:9" ht="13.2" x14ac:dyDescent="0.25">
      <c r="C920" s="1"/>
      <c r="D920" s="25"/>
      <c r="E920" s="5"/>
      <c r="F920" s="4"/>
      <c r="G920" s="25"/>
      <c r="H920" s="5"/>
      <c r="I920" s="4"/>
    </row>
    <row r="921" spans="3:9" ht="13.2" x14ac:dyDescent="0.25">
      <c r="C921" s="1"/>
      <c r="D921" s="25"/>
      <c r="E921" s="5"/>
      <c r="F921" s="4"/>
      <c r="G921" s="25"/>
      <c r="H921" s="5"/>
      <c r="I921" s="4"/>
    </row>
    <row r="922" spans="3:9" ht="13.2" x14ac:dyDescent="0.25">
      <c r="C922" s="1"/>
      <c r="D922" s="25"/>
      <c r="E922" s="5"/>
      <c r="F922" s="4"/>
      <c r="G922" s="25"/>
      <c r="H922" s="5"/>
      <c r="I922" s="4"/>
    </row>
    <row r="923" spans="3:9" ht="13.2" x14ac:dyDescent="0.25">
      <c r="C923" s="1"/>
      <c r="D923" s="25"/>
      <c r="E923" s="5"/>
      <c r="F923" s="4"/>
      <c r="G923" s="25"/>
      <c r="H923" s="5"/>
      <c r="I923" s="4"/>
    </row>
    <row r="924" spans="3:9" ht="13.2" x14ac:dyDescent="0.25">
      <c r="C924" s="1"/>
      <c r="D924" s="25"/>
      <c r="E924" s="5"/>
      <c r="F924" s="4"/>
      <c r="G924" s="25"/>
      <c r="H924" s="5"/>
      <c r="I924" s="4"/>
    </row>
    <row r="925" spans="3:9" ht="13.2" x14ac:dyDescent="0.25">
      <c r="C925" s="1"/>
      <c r="D925" s="25"/>
      <c r="E925" s="5"/>
      <c r="F925" s="4"/>
      <c r="G925" s="25"/>
      <c r="H925" s="5"/>
      <c r="I925" s="4"/>
    </row>
    <row r="926" spans="3:9" ht="13.2" x14ac:dyDescent="0.25">
      <c r="C926" s="1"/>
      <c r="D926" s="25"/>
      <c r="E926" s="5"/>
      <c r="F926" s="4"/>
      <c r="G926" s="25"/>
      <c r="H926" s="5"/>
      <c r="I926" s="4"/>
    </row>
    <row r="927" spans="3:9" ht="13.2" x14ac:dyDescent="0.25">
      <c r="C927" s="1"/>
      <c r="D927" s="25"/>
      <c r="E927" s="5"/>
      <c r="F927" s="4"/>
      <c r="G927" s="25"/>
      <c r="H927" s="5"/>
      <c r="I927" s="4"/>
    </row>
    <row r="928" spans="3:9" ht="13.2" x14ac:dyDescent="0.25">
      <c r="C928" s="1"/>
      <c r="D928" s="25"/>
      <c r="E928" s="5"/>
      <c r="F928" s="4"/>
      <c r="G928" s="25"/>
      <c r="H928" s="5"/>
      <c r="I928" s="4"/>
    </row>
    <row r="929" spans="3:9" ht="13.2" x14ac:dyDescent="0.25">
      <c r="C929" s="1"/>
      <c r="D929" s="25"/>
      <c r="E929" s="5"/>
      <c r="F929" s="4"/>
      <c r="G929" s="25"/>
      <c r="H929" s="5"/>
      <c r="I929" s="4"/>
    </row>
    <row r="930" spans="3:9" ht="13.2" x14ac:dyDescent="0.25">
      <c r="C930" s="1"/>
      <c r="D930" s="25"/>
      <c r="E930" s="5"/>
      <c r="F930" s="4"/>
      <c r="G930" s="25"/>
      <c r="H930" s="5"/>
      <c r="I930" s="4"/>
    </row>
    <row r="931" spans="3:9" ht="13.2" x14ac:dyDescent="0.25">
      <c r="C931" s="1"/>
      <c r="D931" s="25"/>
      <c r="E931" s="5"/>
      <c r="F931" s="4"/>
      <c r="G931" s="25"/>
      <c r="H931" s="5"/>
      <c r="I931" s="4"/>
    </row>
    <row r="932" spans="3:9" ht="13.2" x14ac:dyDescent="0.25">
      <c r="C932" s="1"/>
      <c r="D932" s="25"/>
      <c r="E932" s="5"/>
      <c r="F932" s="4"/>
      <c r="G932" s="25"/>
      <c r="H932" s="5"/>
      <c r="I932" s="4"/>
    </row>
    <row r="933" spans="3:9" ht="13.2" x14ac:dyDescent="0.25">
      <c r="C933" s="1"/>
      <c r="D933" s="25"/>
      <c r="E933" s="5"/>
      <c r="F933" s="4"/>
      <c r="G933" s="25"/>
      <c r="H933" s="5"/>
      <c r="I933" s="4"/>
    </row>
    <row r="934" spans="3:9" ht="13.2" x14ac:dyDescent="0.25">
      <c r="C934" s="1"/>
      <c r="D934" s="25"/>
      <c r="E934" s="5"/>
      <c r="F934" s="4"/>
      <c r="G934" s="25"/>
      <c r="H934" s="5"/>
      <c r="I934" s="4"/>
    </row>
    <row r="935" spans="3:9" ht="13.2" x14ac:dyDescent="0.25">
      <c r="C935" s="1"/>
      <c r="D935" s="25"/>
      <c r="E935" s="5"/>
      <c r="F935" s="4"/>
      <c r="G935" s="25"/>
      <c r="H935" s="5"/>
      <c r="I935" s="4"/>
    </row>
    <row r="936" spans="3:9" ht="13.2" x14ac:dyDescent="0.25">
      <c r="C936" s="1"/>
      <c r="D936" s="25"/>
      <c r="E936" s="5"/>
      <c r="F936" s="4"/>
      <c r="G936" s="25"/>
      <c r="H936" s="5"/>
      <c r="I936" s="4"/>
    </row>
    <row r="937" spans="3:9" ht="13.2" x14ac:dyDescent="0.25">
      <c r="C937" s="1"/>
      <c r="D937" s="25"/>
      <c r="E937" s="5"/>
      <c r="F937" s="4"/>
      <c r="G937" s="25"/>
      <c r="H937" s="5"/>
      <c r="I937" s="4"/>
    </row>
    <row r="938" spans="3:9" ht="13.2" x14ac:dyDescent="0.25">
      <c r="C938" s="1"/>
      <c r="D938" s="25"/>
      <c r="E938" s="5"/>
      <c r="F938" s="4"/>
      <c r="G938" s="25"/>
      <c r="H938" s="5"/>
      <c r="I938" s="4"/>
    </row>
    <row r="939" spans="3:9" ht="13.2" x14ac:dyDescent="0.25">
      <c r="C939" s="1"/>
      <c r="D939" s="25"/>
      <c r="E939" s="5"/>
      <c r="F939" s="4"/>
      <c r="G939" s="25"/>
      <c r="H939" s="5"/>
      <c r="I939" s="4"/>
    </row>
    <row r="940" spans="3:9" ht="13.2" x14ac:dyDescent="0.25">
      <c r="C940" s="1"/>
      <c r="D940" s="25"/>
      <c r="E940" s="5"/>
      <c r="F940" s="4"/>
      <c r="G940" s="25"/>
      <c r="H940" s="5"/>
      <c r="I940" s="4"/>
    </row>
    <row r="941" spans="3:9" ht="13.2" x14ac:dyDescent="0.25">
      <c r="C941" s="1"/>
      <c r="D941" s="25"/>
      <c r="E941" s="5"/>
      <c r="F941" s="4"/>
      <c r="G941" s="25"/>
      <c r="H941" s="5"/>
      <c r="I941" s="4"/>
    </row>
    <row r="942" spans="3:9" ht="13.2" x14ac:dyDescent="0.25">
      <c r="C942" s="1"/>
      <c r="D942" s="25"/>
      <c r="E942" s="5"/>
      <c r="F942" s="4"/>
      <c r="G942" s="25"/>
      <c r="H942" s="5"/>
      <c r="I942" s="4"/>
    </row>
    <row r="943" spans="3:9" ht="13.2" x14ac:dyDescent="0.25">
      <c r="C943" s="1"/>
      <c r="D943" s="25"/>
      <c r="E943" s="5"/>
      <c r="F943" s="4"/>
      <c r="G943" s="25"/>
      <c r="H943" s="5"/>
      <c r="I943" s="4"/>
    </row>
    <row r="944" spans="3:9" ht="13.2" x14ac:dyDescent="0.25">
      <c r="C944" s="1"/>
      <c r="D944" s="25"/>
      <c r="E944" s="5"/>
      <c r="F944" s="4"/>
      <c r="G944" s="25"/>
      <c r="H944" s="5"/>
      <c r="I944" s="4"/>
    </row>
    <row r="945" spans="3:9" ht="13.2" x14ac:dyDescent="0.25">
      <c r="C945" s="1"/>
      <c r="D945" s="25"/>
      <c r="E945" s="5"/>
      <c r="F945" s="4"/>
      <c r="G945" s="25"/>
      <c r="H945" s="5"/>
      <c r="I945" s="4"/>
    </row>
    <row r="946" spans="3:9" ht="13.2" x14ac:dyDescent="0.25">
      <c r="C946" s="1"/>
      <c r="D946" s="25"/>
      <c r="E946" s="5"/>
      <c r="F946" s="4"/>
      <c r="G946" s="25"/>
      <c r="H946" s="5"/>
      <c r="I946" s="4"/>
    </row>
    <row r="947" spans="3:9" ht="13.2" x14ac:dyDescent="0.25">
      <c r="C947" s="1"/>
      <c r="D947" s="25"/>
      <c r="E947" s="5"/>
      <c r="F947" s="4"/>
      <c r="G947" s="25"/>
      <c r="H947" s="5"/>
      <c r="I947" s="4"/>
    </row>
    <row r="948" spans="3:9" ht="13.2" x14ac:dyDescent="0.25">
      <c r="C948" s="1"/>
      <c r="D948" s="25"/>
      <c r="E948" s="5"/>
      <c r="F948" s="4"/>
      <c r="G948" s="25"/>
      <c r="H948" s="5"/>
      <c r="I948" s="4"/>
    </row>
    <row r="949" spans="3:9" ht="13.2" x14ac:dyDescent="0.25">
      <c r="C949" s="1"/>
      <c r="D949" s="25"/>
      <c r="E949" s="5"/>
      <c r="F949" s="4"/>
      <c r="G949" s="25"/>
      <c r="H949" s="5"/>
      <c r="I949" s="4"/>
    </row>
    <row r="950" spans="3:9" ht="13.2" x14ac:dyDescent="0.25">
      <c r="C950" s="1"/>
      <c r="D950" s="25"/>
      <c r="E950" s="5"/>
      <c r="F950" s="4"/>
      <c r="G950" s="25"/>
      <c r="H950" s="5"/>
      <c r="I950" s="4"/>
    </row>
    <row r="951" spans="3:9" ht="13.2" x14ac:dyDescent="0.25">
      <c r="C951" s="1"/>
      <c r="D951" s="25"/>
      <c r="E951" s="5"/>
      <c r="F951" s="4"/>
      <c r="G951" s="25"/>
      <c r="H951" s="5"/>
      <c r="I951" s="4"/>
    </row>
    <row r="952" spans="3:9" ht="13.2" x14ac:dyDescent="0.25">
      <c r="C952" s="1"/>
      <c r="D952" s="25"/>
      <c r="E952" s="5"/>
      <c r="F952" s="4"/>
      <c r="G952" s="25"/>
      <c r="H952" s="5"/>
      <c r="I952" s="4"/>
    </row>
    <row r="953" spans="3:9" ht="13.2" x14ac:dyDescent="0.25">
      <c r="C953" s="1"/>
      <c r="D953" s="25"/>
      <c r="E953" s="5"/>
      <c r="F953" s="4"/>
      <c r="G953" s="25"/>
      <c r="H953" s="5"/>
      <c r="I953" s="4"/>
    </row>
    <row r="954" spans="3:9" ht="13.2" x14ac:dyDescent="0.25">
      <c r="C954" s="1"/>
      <c r="D954" s="25"/>
      <c r="E954" s="5"/>
      <c r="F954" s="4"/>
      <c r="G954" s="25"/>
      <c r="H954" s="5"/>
      <c r="I954" s="4"/>
    </row>
    <row r="955" spans="3:9" ht="13.2" x14ac:dyDescent="0.25">
      <c r="C955" s="1"/>
      <c r="D955" s="25"/>
      <c r="E955" s="5"/>
      <c r="F955" s="4"/>
      <c r="G955" s="25"/>
      <c r="H955" s="5"/>
      <c r="I955" s="4"/>
    </row>
    <row r="956" spans="3:9" ht="13.2" x14ac:dyDescent="0.25">
      <c r="C956" s="1"/>
      <c r="D956" s="25"/>
      <c r="E956" s="5"/>
      <c r="F956" s="4"/>
      <c r="G956" s="25"/>
      <c r="H956" s="5"/>
      <c r="I956" s="4"/>
    </row>
    <row r="957" spans="3:9" ht="13.2" x14ac:dyDescent="0.25">
      <c r="C957" s="1"/>
      <c r="D957" s="25"/>
      <c r="E957" s="5"/>
      <c r="F957" s="4"/>
      <c r="G957" s="25"/>
      <c r="H957" s="5"/>
      <c r="I957" s="4"/>
    </row>
    <row r="958" spans="3:9" ht="13.2" x14ac:dyDescent="0.25">
      <c r="C958" s="1"/>
      <c r="D958" s="25"/>
      <c r="E958" s="5"/>
      <c r="F958" s="4"/>
      <c r="G958" s="25"/>
      <c r="H958" s="5"/>
      <c r="I958" s="4"/>
    </row>
    <row r="959" spans="3:9" ht="13.2" x14ac:dyDescent="0.25">
      <c r="C959" s="1"/>
      <c r="D959" s="25"/>
      <c r="E959" s="5"/>
      <c r="F959" s="4"/>
      <c r="G959" s="25"/>
      <c r="H959" s="5"/>
      <c r="I959" s="4"/>
    </row>
    <row r="960" spans="3:9" ht="13.2" x14ac:dyDescent="0.25">
      <c r="C960" s="1"/>
      <c r="D960" s="25"/>
      <c r="E960" s="5"/>
      <c r="F960" s="4"/>
      <c r="G960" s="25"/>
      <c r="H960" s="5"/>
      <c r="I960" s="4"/>
    </row>
    <row r="961" spans="3:9" ht="13.2" x14ac:dyDescent="0.25">
      <c r="C961" s="1"/>
      <c r="D961" s="25"/>
      <c r="E961" s="5"/>
      <c r="F961" s="4"/>
      <c r="G961" s="25"/>
      <c r="H961" s="5"/>
      <c r="I961" s="4"/>
    </row>
    <row r="962" spans="3:9" ht="13.2" x14ac:dyDescent="0.25">
      <c r="C962" s="1"/>
      <c r="D962" s="25"/>
      <c r="E962" s="5"/>
      <c r="F962" s="4"/>
      <c r="G962" s="25"/>
      <c r="H962" s="5"/>
      <c r="I962" s="4"/>
    </row>
    <row r="963" spans="3:9" ht="13.2" x14ac:dyDescent="0.25">
      <c r="C963" s="1"/>
      <c r="D963" s="25"/>
      <c r="E963" s="5"/>
      <c r="F963" s="4"/>
      <c r="G963" s="25"/>
      <c r="H963" s="5"/>
      <c r="I963" s="4"/>
    </row>
    <row r="964" spans="3:9" ht="13.2" x14ac:dyDescent="0.25">
      <c r="C964" s="1"/>
      <c r="D964" s="25"/>
      <c r="E964" s="5"/>
      <c r="F964" s="4"/>
      <c r="G964" s="25"/>
      <c r="H964" s="5"/>
      <c r="I964" s="4"/>
    </row>
    <row r="965" spans="3:9" ht="13.2" x14ac:dyDescent="0.25">
      <c r="C965" s="1"/>
      <c r="D965" s="25"/>
      <c r="E965" s="5"/>
      <c r="F965" s="4"/>
      <c r="G965" s="25"/>
      <c r="H965" s="5"/>
      <c r="I965" s="4"/>
    </row>
    <row r="966" spans="3:9" ht="13.2" x14ac:dyDescent="0.25">
      <c r="C966" s="1"/>
      <c r="D966" s="25"/>
      <c r="E966" s="5"/>
      <c r="F966" s="4"/>
      <c r="G966" s="25"/>
      <c r="H966" s="5"/>
      <c r="I966" s="4"/>
    </row>
    <row r="967" spans="3:9" ht="13.2" x14ac:dyDescent="0.25">
      <c r="C967" s="1"/>
      <c r="D967" s="25"/>
      <c r="E967" s="5"/>
      <c r="F967" s="4"/>
      <c r="G967" s="25"/>
      <c r="H967" s="5"/>
      <c r="I967" s="4"/>
    </row>
    <row r="968" spans="3:9" ht="13.2" x14ac:dyDescent="0.25">
      <c r="C968" s="1"/>
      <c r="D968" s="25"/>
      <c r="E968" s="5"/>
      <c r="F968" s="4"/>
      <c r="G968" s="25"/>
      <c r="H968" s="5"/>
      <c r="I968" s="4"/>
    </row>
    <row r="969" spans="3:9" ht="13.2" x14ac:dyDescent="0.25">
      <c r="C969" s="1"/>
      <c r="D969" s="25"/>
      <c r="E969" s="5"/>
      <c r="F969" s="4"/>
      <c r="G969" s="25"/>
      <c r="H969" s="5"/>
      <c r="I969" s="4"/>
    </row>
    <row r="970" spans="3:9" ht="13.2" x14ac:dyDescent="0.25">
      <c r="C970" s="1"/>
      <c r="D970" s="25"/>
      <c r="E970" s="5"/>
      <c r="F970" s="4"/>
      <c r="G970" s="25"/>
      <c r="H970" s="5"/>
      <c r="I970" s="4"/>
    </row>
    <row r="971" spans="3:9" ht="13.2" x14ac:dyDescent="0.25">
      <c r="C971" s="1"/>
      <c r="D971" s="25"/>
      <c r="E971" s="5"/>
      <c r="F971" s="4"/>
      <c r="G971" s="25"/>
      <c r="H971" s="5"/>
      <c r="I971" s="4"/>
    </row>
    <row r="972" spans="3:9" ht="13.2" x14ac:dyDescent="0.25">
      <c r="C972" s="1"/>
      <c r="D972" s="25"/>
      <c r="E972" s="5"/>
      <c r="F972" s="4"/>
      <c r="G972" s="25"/>
      <c r="H972" s="5"/>
      <c r="I972" s="4"/>
    </row>
    <row r="973" spans="3:9" ht="13.2" x14ac:dyDescent="0.25">
      <c r="C973" s="1"/>
      <c r="D973" s="25"/>
      <c r="E973" s="5"/>
      <c r="F973" s="4"/>
      <c r="G973" s="25"/>
      <c r="H973" s="5"/>
      <c r="I973" s="4"/>
    </row>
    <row r="974" spans="3:9" ht="13.2" x14ac:dyDescent="0.25">
      <c r="C974" s="1"/>
      <c r="D974" s="25"/>
      <c r="E974" s="5"/>
      <c r="F974" s="4"/>
      <c r="G974" s="25"/>
      <c r="H974" s="5"/>
      <c r="I974" s="4"/>
    </row>
    <row r="975" spans="3:9" ht="13.2" x14ac:dyDescent="0.25">
      <c r="C975" s="1"/>
      <c r="D975" s="25"/>
      <c r="E975" s="5"/>
      <c r="F975" s="4"/>
      <c r="G975" s="25"/>
      <c r="H975" s="5"/>
      <c r="I975" s="4"/>
    </row>
    <row r="976" spans="3:9" ht="13.2" x14ac:dyDescent="0.25">
      <c r="C976" s="1"/>
      <c r="D976" s="25"/>
      <c r="E976" s="5"/>
      <c r="F976" s="4"/>
      <c r="G976" s="25"/>
      <c r="H976" s="5"/>
      <c r="I976" s="4"/>
    </row>
    <row r="977" spans="3:9" ht="13.2" x14ac:dyDescent="0.25">
      <c r="C977" s="1"/>
      <c r="D977" s="25"/>
      <c r="E977" s="5"/>
      <c r="F977" s="4"/>
      <c r="G977" s="25"/>
      <c r="H977" s="5"/>
      <c r="I977" s="4"/>
    </row>
    <row r="978" spans="3:9" ht="13.2" x14ac:dyDescent="0.25">
      <c r="C978" s="1"/>
      <c r="D978" s="25"/>
      <c r="E978" s="5"/>
      <c r="F978" s="4"/>
      <c r="G978" s="25"/>
      <c r="H978" s="5"/>
      <c r="I978" s="4"/>
    </row>
    <row r="979" spans="3:9" ht="13.2" x14ac:dyDescent="0.25">
      <c r="C979" s="1"/>
      <c r="D979" s="25"/>
      <c r="E979" s="5"/>
      <c r="F979" s="4"/>
      <c r="G979" s="25"/>
      <c r="H979" s="5"/>
      <c r="I979" s="4"/>
    </row>
    <row r="980" spans="3:9" ht="13.2" x14ac:dyDescent="0.25">
      <c r="C980" s="1"/>
      <c r="D980" s="25"/>
      <c r="E980" s="5"/>
      <c r="F980" s="4"/>
      <c r="G980" s="25"/>
      <c r="H980" s="5"/>
      <c r="I980" s="4"/>
    </row>
    <row r="981" spans="3:9" ht="13.2" x14ac:dyDescent="0.25">
      <c r="C981" s="1"/>
      <c r="D981" s="25"/>
      <c r="E981" s="5"/>
      <c r="F981" s="4"/>
      <c r="G981" s="25"/>
      <c r="H981" s="5"/>
      <c r="I981" s="4"/>
    </row>
    <row r="982" spans="3:9" ht="13.2" x14ac:dyDescent="0.25">
      <c r="C982" s="1"/>
      <c r="D982" s="25"/>
      <c r="E982" s="5"/>
      <c r="F982" s="4"/>
      <c r="G982" s="25"/>
      <c r="H982" s="5"/>
      <c r="I982" s="4"/>
    </row>
    <row r="983" spans="3:9" ht="13.2" x14ac:dyDescent="0.25">
      <c r="C983" s="1"/>
      <c r="D983" s="25"/>
      <c r="E983" s="5"/>
      <c r="F983" s="4"/>
      <c r="G983" s="25"/>
      <c r="H983" s="5"/>
      <c r="I983" s="4"/>
    </row>
    <row r="984" spans="3:9" ht="13.2" x14ac:dyDescent="0.25">
      <c r="C984" s="1"/>
      <c r="D984" s="25"/>
      <c r="E984" s="5"/>
      <c r="F984" s="4"/>
      <c r="G984" s="25"/>
      <c r="H984" s="5"/>
      <c r="I984" s="4"/>
    </row>
    <row r="985" spans="3:9" ht="13.2" x14ac:dyDescent="0.25">
      <c r="C985" s="1"/>
      <c r="D985" s="25"/>
      <c r="E985" s="5"/>
      <c r="F985" s="4"/>
      <c r="G985" s="25"/>
      <c r="H985" s="5"/>
      <c r="I985" s="4"/>
    </row>
    <row r="986" spans="3:9" ht="13.2" x14ac:dyDescent="0.25">
      <c r="C986" s="1"/>
      <c r="D986" s="25"/>
      <c r="E986" s="5"/>
      <c r="F986" s="4"/>
      <c r="G986" s="25"/>
      <c r="H986" s="5"/>
      <c r="I986" s="4"/>
    </row>
    <row r="987" spans="3:9" ht="13.2" x14ac:dyDescent="0.25">
      <c r="C987" s="1"/>
      <c r="D987" s="25"/>
      <c r="E987" s="5"/>
      <c r="F987" s="4"/>
      <c r="G987" s="25"/>
      <c r="H987" s="5"/>
      <c r="I987" s="4"/>
    </row>
    <row r="988" spans="3:9" ht="13.2" x14ac:dyDescent="0.25">
      <c r="C988" s="1"/>
      <c r="D988" s="25"/>
      <c r="E988" s="5"/>
      <c r="F988" s="4"/>
      <c r="G988" s="25"/>
      <c r="H988" s="5"/>
      <c r="I988" s="4"/>
    </row>
    <row r="989" spans="3:9" ht="13.2" x14ac:dyDescent="0.25">
      <c r="C989" s="1"/>
      <c r="D989" s="25"/>
      <c r="E989" s="5"/>
      <c r="F989" s="4"/>
      <c r="G989" s="25"/>
      <c r="H989" s="5"/>
      <c r="I989" s="4"/>
    </row>
    <row r="990" spans="3:9" ht="13.2" x14ac:dyDescent="0.25">
      <c r="C990" s="1"/>
      <c r="D990" s="25"/>
      <c r="E990" s="5"/>
      <c r="F990" s="4"/>
      <c r="G990" s="25"/>
      <c r="H990" s="5"/>
      <c r="I990" s="4"/>
    </row>
    <row r="991" spans="3:9" ht="13.2" x14ac:dyDescent="0.25">
      <c r="C991" s="1"/>
      <c r="D991" s="25"/>
      <c r="E991" s="5"/>
      <c r="F991" s="4"/>
      <c r="G991" s="25"/>
      <c r="H991" s="5"/>
      <c r="I991" s="4"/>
    </row>
    <row r="992" spans="3:9" ht="13.2" x14ac:dyDescent="0.25">
      <c r="C992" s="1"/>
      <c r="D992" s="25"/>
      <c r="E992" s="5"/>
      <c r="F992" s="4"/>
      <c r="G992" s="25"/>
      <c r="H992" s="5"/>
      <c r="I992" s="4"/>
    </row>
    <row r="993" spans="3:9" ht="13.2" x14ac:dyDescent="0.25">
      <c r="C993" s="1"/>
      <c r="D993" s="25"/>
      <c r="E993" s="5"/>
      <c r="F993" s="4"/>
      <c r="G993" s="25"/>
      <c r="H993" s="5"/>
      <c r="I993" s="4"/>
    </row>
    <row r="994" spans="3:9" ht="13.2" x14ac:dyDescent="0.25">
      <c r="C994" s="1"/>
      <c r="D994" s="25"/>
      <c r="E994" s="5"/>
      <c r="F994" s="4"/>
      <c r="G994" s="25"/>
      <c r="H994" s="5"/>
      <c r="I994" s="4"/>
    </row>
    <row r="995" spans="3:9" ht="13.2" x14ac:dyDescent="0.25">
      <c r="C995" s="1"/>
      <c r="D995" s="25"/>
      <c r="E995" s="5"/>
      <c r="F995" s="4"/>
      <c r="G995" s="25"/>
      <c r="H995" s="5"/>
      <c r="I995" s="4"/>
    </row>
    <row r="996" spans="3:9" ht="13.2" x14ac:dyDescent="0.25">
      <c r="C996" s="1"/>
      <c r="D996" s="25"/>
      <c r="E996" s="5"/>
      <c r="F996" s="4"/>
      <c r="G996" s="25"/>
      <c r="H996" s="5"/>
      <c r="I996" s="4"/>
    </row>
    <row r="997" spans="3:9" ht="13.2" x14ac:dyDescent="0.25">
      <c r="C997" s="1"/>
      <c r="D997" s="25"/>
      <c r="E997" s="5"/>
      <c r="F997" s="4"/>
      <c r="G997" s="25"/>
      <c r="H997" s="5"/>
      <c r="I997" s="4"/>
    </row>
    <row r="998" spans="3:9" ht="13.2" x14ac:dyDescent="0.25">
      <c r="C998" s="1"/>
      <c r="D998" s="25"/>
      <c r="E998" s="5"/>
      <c r="F998" s="4"/>
      <c r="G998" s="25"/>
      <c r="H998" s="5"/>
      <c r="I998" s="4"/>
    </row>
    <row r="999" spans="3:9" ht="13.2" x14ac:dyDescent="0.25">
      <c r="C999" s="1"/>
      <c r="D999" s="25"/>
      <c r="E999" s="5"/>
      <c r="F999" s="4"/>
      <c r="G999" s="25"/>
      <c r="H999" s="5"/>
      <c r="I999" s="4"/>
    </row>
    <row r="1000" spans="3:9" ht="13.2" x14ac:dyDescent="0.25">
      <c r="C1000" s="1"/>
      <c r="D1000" s="25"/>
      <c r="E1000" s="5"/>
      <c r="F1000" s="4"/>
      <c r="G1000" s="25"/>
      <c r="H1000" s="5"/>
      <c r="I1000" s="4"/>
    </row>
  </sheetData>
  <conditionalFormatting sqref="F5:F44 I5:I44 L5:L44 O5:O44 R5:R44 U5:U44 X5:X44 AA5:AC44">
    <cfRule type="cellIs" dxfId="130" priority="14" operator="lessThan">
      <formula>-0.001</formula>
    </cfRule>
  </conditionalFormatting>
  <conditionalFormatting sqref="F5:F44 I5:I44 L5:L44 O5:O44 R5:R44 U5:U44 X5:X44 AA5:AC44">
    <cfRule type="cellIs" dxfId="129" priority="15" operator="greaterThanOrEqual">
      <formula>0.0001</formula>
    </cfRule>
  </conditionalFormatting>
  <conditionalFormatting sqref="F7 I7 L7 O7 R7 U7 X7 AA7:AC7">
    <cfRule type="cellIs" dxfId="128" priority="16" operator="equal">
      <formula>E7</formula>
    </cfRule>
  </conditionalFormatting>
  <conditionalFormatting sqref="F5:F44">
    <cfRule type="cellIs" dxfId="127" priority="13" operator="equal">
      <formula>""</formula>
    </cfRule>
  </conditionalFormatting>
  <conditionalFormatting sqref="I5:I44">
    <cfRule type="cellIs" dxfId="126" priority="12" operator="equal">
      <formula>""</formula>
    </cfRule>
  </conditionalFormatting>
  <conditionalFormatting sqref="L5:L44">
    <cfRule type="cellIs" dxfId="125" priority="11" operator="equal">
      <formula>""</formula>
    </cfRule>
  </conditionalFormatting>
  <conditionalFormatting sqref="O5:O44">
    <cfRule type="cellIs" dxfId="124" priority="10" operator="equal">
      <formula>""</formula>
    </cfRule>
  </conditionalFormatting>
  <conditionalFormatting sqref="R5:R44">
    <cfRule type="cellIs" dxfId="123" priority="9" operator="equal">
      <formula>""</formula>
    </cfRule>
  </conditionalFormatting>
  <conditionalFormatting sqref="U5:U44">
    <cfRule type="cellIs" dxfId="122" priority="8" operator="equal">
      <formula>""</formula>
    </cfRule>
  </conditionalFormatting>
  <conditionalFormatting sqref="X5:X44">
    <cfRule type="cellIs" dxfId="121" priority="7" operator="equal">
      <formula>""</formula>
    </cfRule>
  </conditionalFormatting>
  <conditionalFormatting sqref="AA5:AA44">
    <cfRule type="cellIs" dxfId="120" priority="6" operator="equal">
      <formula>""</formula>
    </cfRule>
  </conditionalFormatting>
  <conditionalFormatting sqref="AB5:AB44">
    <cfRule type="cellIs" dxfId="119" priority="5" operator="equal">
      <formula>""</formula>
    </cfRule>
  </conditionalFormatting>
  <conditionalFormatting sqref="AC5:AC44">
    <cfRule type="cellIs" dxfId="118" priority="4" operator="equal">
      <formula>""</formula>
    </cfRule>
  </conditionalFormatting>
  <conditionalFormatting sqref="AD5:AD44">
    <cfRule type="cellIs" dxfId="117" priority="2" operator="lessThan">
      <formula>-0.001</formula>
    </cfRule>
  </conditionalFormatting>
  <conditionalFormatting sqref="AD5:AD44">
    <cfRule type="cellIs" dxfId="116" priority="3" operator="greaterThanOrEqual">
      <formula>0.0001</formula>
    </cfRule>
  </conditionalFormatting>
  <conditionalFormatting sqref="AD5:AD44">
    <cfRule type="cellIs" dxfId="115" priority="1" operator="equal">
      <formula>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4CC6-96D0-4ECE-A785-AC3E54680B15}">
  <dimension ref="A1:AD1000"/>
  <sheetViews>
    <sheetView workbookViewId="0">
      <selection activeCell="D6" sqref="D6"/>
    </sheetView>
  </sheetViews>
  <sheetFormatPr baseColWidth="10" defaultColWidth="14.44140625" defaultRowHeight="15.75" customHeight="1" x14ac:dyDescent="0.25"/>
  <cols>
    <col min="4" max="4" width="11.5546875" bestFit="1" customWidth="1"/>
    <col min="5" max="5" width="13.77734375" bestFit="1" customWidth="1"/>
    <col min="6" max="6" width="15" bestFit="1" customWidth="1"/>
    <col min="7" max="7" width="11.5546875" bestFit="1" customWidth="1"/>
    <col min="8" max="8" width="13.77734375" bestFit="1" customWidth="1"/>
    <col min="9" max="9" width="15" bestFit="1" customWidth="1"/>
    <col min="10" max="10" width="11.5546875" bestFit="1" customWidth="1"/>
    <col min="11" max="11" width="9.5546875" customWidth="1"/>
    <col min="12" max="12" width="7.109375" customWidth="1"/>
    <col min="13" max="27" width="8.88671875" customWidth="1"/>
    <col min="28" max="29" width="8.88671875" style="68" customWidth="1"/>
  </cols>
  <sheetData>
    <row r="1" spans="1:30" ht="15.75" customHeight="1" x14ac:dyDescent="0.25">
      <c r="A1" s="71" t="s">
        <v>55</v>
      </c>
      <c r="B1" s="72">
        <v>1</v>
      </c>
      <c r="C1" s="8"/>
      <c r="D1" s="25" t="s">
        <v>1</v>
      </c>
      <c r="E1" s="70"/>
      <c r="F1" s="20"/>
      <c r="G1" s="25" t="s">
        <v>1</v>
      </c>
      <c r="H1" s="8"/>
      <c r="I1" s="20"/>
      <c r="J1" s="25" t="s">
        <v>1</v>
      </c>
      <c r="K1" s="8"/>
      <c r="L1" s="20"/>
      <c r="M1" s="25" t="s">
        <v>1</v>
      </c>
      <c r="N1" s="8"/>
      <c r="O1" s="20"/>
      <c r="P1" s="25" t="s">
        <v>1</v>
      </c>
      <c r="Q1" s="8"/>
      <c r="R1" s="20"/>
      <c r="S1" s="25" t="s">
        <v>1</v>
      </c>
      <c r="T1" s="8"/>
      <c r="U1" s="20"/>
      <c r="V1" s="25" t="s">
        <v>1</v>
      </c>
      <c r="W1" s="8"/>
      <c r="X1" s="20"/>
      <c r="Y1" s="25" t="s">
        <v>1</v>
      </c>
      <c r="Z1" s="8"/>
      <c r="AA1" s="20"/>
      <c r="AB1" s="63" t="s">
        <v>2</v>
      </c>
      <c r="AC1" s="63" t="s">
        <v>4</v>
      </c>
    </row>
    <row r="2" spans="1:30" ht="15.75" customHeight="1" x14ac:dyDescent="0.25">
      <c r="C2" s="8" t="s">
        <v>5</v>
      </c>
      <c r="D2" s="25" t="s">
        <v>7</v>
      </c>
      <c r="E2" s="9"/>
      <c r="F2" s="20"/>
      <c r="G2" s="25" t="s">
        <v>7</v>
      </c>
      <c r="H2" s="9"/>
      <c r="I2" s="20"/>
      <c r="J2" s="25" t="s">
        <v>7</v>
      </c>
      <c r="K2" s="9"/>
      <c r="L2" s="20"/>
      <c r="M2" s="25" t="s">
        <v>7</v>
      </c>
      <c r="N2" s="9"/>
      <c r="O2" s="20"/>
      <c r="P2" s="25" t="s">
        <v>7</v>
      </c>
      <c r="Q2" s="9"/>
      <c r="R2" s="20"/>
      <c r="S2" s="25" t="s">
        <v>7</v>
      </c>
      <c r="T2" s="9"/>
      <c r="U2" s="20"/>
      <c r="V2" s="25" t="s">
        <v>7</v>
      </c>
      <c r="W2" s="9"/>
      <c r="X2" s="20"/>
      <c r="Y2" s="25" t="s">
        <v>7</v>
      </c>
      <c r="Z2" s="9"/>
      <c r="AA2" s="20"/>
      <c r="AB2" s="63"/>
      <c r="AC2" s="63"/>
    </row>
    <row r="3" spans="1:30" ht="15.75" customHeight="1" x14ac:dyDescent="0.25">
      <c r="C3" s="8"/>
      <c r="D3" s="25" t="s">
        <v>24</v>
      </c>
      <c r="E3" s="7" t="s">
        <v>25</v>
      </c>
      <c r="F3" s="12"/>
      <c r="G3" s="25" t="s">
        <v>24</v>
      </c>
      <c r="H3" s="7" t="s">
        <v>25</v>
      </c>
      <c r="I3" s="12"/>
      <c r="J3" s="25" t="s">
        <v>24</v>
      </c>
      <c r="K3" s="7" t="s">
        <v>25</v>
      </c>
      <c r="L3" s="12"/>
      <c r="M3" s="25" t="s">
        <v>24</v>
      </c>
      <c r="N3" s="7" t="s">
        <v>25</v>
      </c>
      <c r="O3" s="12"/>
      <c r="P3" s="25" t="s">
        <v>24</v>
      </c>
      <c r="Q3" s="7" t="s">
        <v>25</v>
      </c>
      <c r="R3" s="12"/>
      <c r="S3" s="25" t="s">
        <v>24</v>
      </c>
      <c r="T3" s="7" t="s">
        <v>25</v>
      </c>
      <c r="U3" s="12"/>
      <c r="V3" s="25" t="s">
        <v>24</v>
      </c>
      <c r="W3" s="7" t="s">
        <v>25</v>
      </c>
      <c r="X3" s="12"/>
      <c r="Y3" s="25" t="s">
        <v>24</v>
      </c>
      <c r="Z3" s="7" t="s">
        <v>25</v>
      </c>
      <c r="AA3" s="12"/>
      <c r="AB3" s="63">
        <f>SUM(F3,I3,L3,O3,R3,U3,X3,AA3)</f>
        <v>0</v>
      </c>
      <c r="AC3" s="63"/>
      <c r="AD3" s="69" t="s">
        <v>54</v>
      </c>
    </row>
    <row r="4" spans="1:30" ht="15.75" customHeight="1" x14ac:dyDescent="0.25">
      <c r="A4" s="13" t="s">
        <v>30</v>
      </c>
      <c r="B4" s="13" t="s">
        <v>32</v>
      </c>
      <c r="C4" s="8"/>
      <c r="D4" s="19">
        <v>10</v>
      </c>
      <c r="E4" s="7" t="s">
        <v>37</v>
      </c>
      <c r="F4" s="20" t="s">
        <v>38</v>
      </c>
      <c r="G4" s="19">
        <v>10</v>
      </c>
      <c r="H4" s="7" t="s">
        <v>37</v>
      </c>
      <c r="I4" s="20" t="s">
        <v>38</v>
      </c>
      <c r="J4" s="19">
        <v>10</v>
      </c>
      <c r="K4" s="7" t="s">
        <v>37</v>
      </c>
      <c r="L4" s="20" t="s">
        <v>38</v>
      </c>
      <c r="M4" s="19">
        <v>10</v>
      </c>
      <c r="N4" s="7" t="s">
        <v>37</v>
      </c>
      <c r="O4" s="20" t="s">
        <v>38</v>
      </c>
      <c r="P4" s="19">
        <v>10</v>
      </c>
      <c r="Q4" s="7" t="s">
        <v>37</v>
      </c>
      <c r="R4" s="20" t="s">
        <v>38</v>
      </c>
      <c r="S4" s="19">
        <v>10</v>
      </c>
      <c r="T4" s="7" t="s">
        <v>37</v>
      </c>
      <c r="U4" s="20" t="s">
        <v>38</v>
      </c>
      <c r="V4" s="19">
        <v>10</v>
      </c>
      <c r="W4" s="7" t="s">
        <v>37</v>
      </c>
      <c r="X4" s="20" t="s">
        <v>38</v>
      </c>
      <c r="Y4" s="19">
        <v>10</v>
      </c>
      <c r="Z4" s="7" t="s">
        <v>37</v>
      </c>
      <c r="AA4" s="20" t="s">
        <v>38</v>
      </c>
      <c r="AB4" s="63"/>
      <c r="AC4" s="63"/>
    </row>
    <row r="5" spans="1:30" ht="15.75" customHeight="1" x14ac:dyDescent="0.25">
      <c r="A5">
        <f>'Fiche + Analyse'!A5</f>
        <v>1</v>
      </c>
      <c r="B5" t="str">
        <f>'Fiche + Analyse'!C5</f>
        <v>Philippe</v>
      </c>
      <c r="C5" s="8"/>
      <c r="D5" s="25"/>
      <c r="E5" s="23">
        <f t="shared" ref="E5:E44" si="0">IF(D5="",0,(D5/D$4*100))</f>
        <v>0</v>
      </c>
      <c r="F5" s="20" t="str">
        <f t="shared" ref="F5:F44" si="1">IF(D5="","",(ROUND((E5-$C5)/(100-$C5)*100,0)))</f>
        <v/>
      </c>
      <c r="G5" s="25"/>
      <c r="H5" s="23">
        <f t="shared" ref="H5:H44" si="2">IF(G5="",0,(G5/G$4*100))</f>
        <v>0</v>
      </c>
      <c r="I5" s="20" t="str">
        <f t="shared" ref="I5:I44" si="3">IF(G5="","",(ROUND((H5-$C5)/(100-$C5)*100,0)))</f>
        <v/>
      </c>
      <c r="J5" s="25"/>
      <c r="K5" s="23">
        <f t="shared" ref="K5:K44" si="4">IF(J5="",0,(J5/J$4*100))</f>
        <v>0</v>
      </c>
      <c r="L5" s="20" t="str">
        <f t="shared" ref="L5:L44" si="5">IF(J5="","",(ROUND((K5-$C5)/(100-$C5)*100,0)))</f>
        <v/>
      </c>
      <c r="M5" s="25"/>
      <c r="N5" s="23">
        <f t="shared" ref="N5:N44" si="6">IF(M5="",0,(M5/M$4*100))</f>
        <v>0</v>
      </c>
      <c r="O5" s="20" t="str">
        <f>IF(M5="","",(ROUND((N5-$C5)/(100-$C5)*100,0)))</f>
        <v/>
      </c>
      <c r="P5" s="25"/>
      <c r="Q5" s="23">
        <f t="shared" ref="Q5:Q44" si="7">IF(P5="",0,(P5/P$4*100))</f>
        <v>0</v>
      </c>
      <c r="R5" s="20" t="str">
        <f>IF(P5="","",(ROUND((Q5-$C5)/(100-$C5)*100,0)))</f>
        <v/>
      </c>
      <c r="S5" s="25"/>
      <c r="T5" s="23">
        <f t="shared" ref="T5:T44" si="8">IF(S5="",0,(S5/S$4*100))</f>
        <v>0</v>
      </c>
      <c r="U5" s="20" t="str">
        <f>IF(S5="","",(ROUND((T5-$C5)/(100-$C5)*100,0)))</f>
        <v/>
      </c>
      <c r="V5" s="25"/>
      <c r="W5" s="23">
        <f t="shared" ref="W5:W44" si="9">IF(V5="",0,(V5/V$4*100))</f>
        <v>0</v>
      </c>
      <c r="X5" s="20" t="str">
        <f>IF(V5="","",(ROUND((W5-$C5)/(100-$C5)*100,0)))</f>
        <v/>
      </c>
      <c r="Y5" s="25"/>
      <c r="Z5" s="23">
        <f t="shared" ref="Z5:Z44" si="10">IF(Y5="",0,(Y5/Y$4*100))</f>
        <v>0</v>
      </c>
      <c r="AA5" s="20" t="str">
        <f>IF(Y5="","",(ROUND((Z5-$C5)/(100-$C5)*100,0)))</f>
        <v/>
      </c>
      <c r="AB5" s="64" t="e">
        <f>ROUND(IF($AB$3=0,"",((E5*F$3)+(H5*I$3)+(K5*L$3)+(N5*O$3)+(Q5*R$3)+(T5*U$3)+(W5*X$3)+(Z5*AA$3))/AB$3),1)</f>
        <v>#VALUE!</v>
      </c>
      <c r="AC5" s="64" t="e">
        <f>ROUND(AB5,0)</f>
        <v>#VALUE!</v>
      </c>
      <c r="AD5" s="20" t="str">
        <f>IF(C5&gt;0,AC5-C5,"")</f>
        <v/>
      </c>
    </row>
    <row r="6" spans="1:30" ht="15.75" customHeight="1" x14ac:dyDescent="0.25">
      <c r="A6">
        <f>'Fiche + Analyse'!A6</f>
        <v>2</v>
      </c>
      <c r="B6" t="str">
        <f>'Fiche + Analyse'!C6</f>
        <v>Julie</v>
      </c>
      <c r="C6" s="8"/>
      <c r="D6" s="25"/>
      <c r="E6" s="23">
        <f t="shared" si="0"/>
        <v>0</v>
      </c>
      <c r="F6" s="20" t="str">
        <f t="shared" si="1"/>
        <v/>
      </c>
      <c r="G6" s="25"/>
      <c r="H6" s="23">
        <f t="shared" si="2"/>
        <v>0</v>
      </c>
      <c r="I6" s="20" t="str">
        <f t="shared" si="3"/>
        <v/>
      </c>
      <c r="J6" s="25"/>
      <c r="K6" s="23">
        <f t="shared" si="4"/>
        <v>0</v>
      </c>
      <c r="L6" s="20" t="str">
        <f t="shared" si="5"/>
        <v/>
      </c>
      <c r="M6" s="25"/>
      <c r="N6" s="23">
        <f t="shared" si="6"/>
        <v>0</v>
      </c>
      <c r="O6" s="20" t="str">
        <f t="shared" ref="O6:O44" si="11">IF(M6="","",(ROUND((N6-$C6)/(100-$C6)*100,0)))</f>
        <v/>
      </c>
      <c r="P6" s="25"/>
      <c r="Q6" s="23">
        <f t="shared" si="7"/>
        <v>0</v>
      </c>
      <c r="R6" s="20" t="str">
        <f t="shared" ref="R6:R44" si="12">IF(P6="","",(ROUND((Q6-$C6)/(100-$C6)*100,0)))</f>
        <v/>
      </c>
      <c r="S6" s="25"/>
      <c r="T6" s="23">
        <f t="shared" si="8"/>
        <v>0</v>
      </c>
      <c r="U6" s="20" t="str">
        <f t="shared" ref="U6:U44" si="13">IF(S6="","",(ROUND((T6-$C6)/(100-$C6)*100,0)))</f>
        <v/>
      </c>
      <c r="V6" s="25"/>
      <c r="W6" s="23">
        <f t="shared" si="9"/>
        <v>0</v>
      </c>
      <c r="X6" s="20" t="str">
        <f t="shared" ref="X6:X44" si="14">IF(V6="","",(ROUND((W6-$C6)/(100-$C6)*100,0)))</f>
        <v/>
      </c>
      <c r="Y6" s="25"/>
      <c r="Z6" s="23">
        <f t="shared" si="10"/>
        <v>0</v>
      </c>
      <c r="AA6" s="20" t="str">
        <f t="shared" ref="AA6:AA44" si="15">IF(Y6="","",(ROUND((Z6-$C6)/(100-$C6)*100,0)))</f>
        <v/>
      </c>
      <c r="AB6" s="64" t="e">
        <f t="shared" ref="AB6:AB44" si="16">ROUND(IF($AB$3=0,"",((E6*F$3)+(H6*I$3)+(K6*L$3)+(N6*O$3)+(Q6*R$3)+(T6*U$3)+(W6*X$3)+(Z6*AA$3))/AB$3),1)</f>
        <v>#VALUE!</v>
      </c>
      <c r="AC6" s="64" t="e">
        <f t="shared" ref="AC6:AC44" si="17">ROUND(AB6,0)</f>
        <v>#VALUE!</v>
      </c>
      <c r="AD6" s="20" t="str">
        <f t="shared" ref="AD6:AD44" si="18">IF(C6&gt;0,AC6-C6,"")</f>
        <v/>
      </c>
    </row>
    <row r="7" spans="1:30" ht="15.75" customHeight="1" x14ac:dyDescent="0.25">
      <c r="A7">
        <f>'Fiche + Analyse'!A7</f>
        <v>3</v>
      </c>
      <c r="B7">
        <f>'Fiche + Analyse'!C7</f>
        <v>0</v>
      </c>
      <c r="C7" s="8"/>
      <c r="D7" s="25"/>
      <c r="E7" s="23">
        <f t="shared" si="0"/>
        <v>0</v>
      </c>
      <c r="F7" s="20" t="str">
        <f t="shared" si="1"/>
        <v/>
      </c>
      <c r="G7" s="25"/>
      <c r="H7" s="23">
        <f t="shared" si="2"/>
        <v>0</v>
      </c>
      <c r="I7" s="20" t="str">
        <f t="shared" si="3"/>
        <v/>
      </c>
      <c r="J7" s="25"/>
      <c r="K7" s="23">
        <f t="shared" si="4"/>
        <v>0</v>
      </c>
      <c r="L7" s="20" t="str">
        <f t="shared" si="5"/>
        <v/>
      </c>
      <c r="M7" s="25"/>
      <c r="N7" s="23">
        <f t="shared" si="6"/>
        <v>0</v>
      </c>
      <c r="O7" s="20" t="str">
        <f t="shared" si="11"/>
        <v/>
      </c>
      <c r="P7" s="25"/>
      <c r="Q7" s="23">
        <f t="shared" si="7"/>
        <v>0</v>
      </c>
      <c r="R7" s="20" t="str">
        <f t="shared" si="12"/>
        <v/>
      </c>
      <c r="S7" s="25"/>
      <c r="T7" s="23">
        <f t="shared" si="8"/>
        <v>0</v>
      </c>
      <c r="U7" s="20" t="str">
        <f t="shared" si="13"/>
        <v/>
      </c>
      <c r="V7" s="25"/>
      <c r="W7" s="23">
        <f t="shared" si="9"/>
        <v>0</v>
      </c>
      <c r="X7" s="20" t="str">
        <f t="shared" si="14"/>
        <v/>
      </c>
      <c r="Y7" s="25"/>
      <c r="Z7" s="23">
        <f t="shared" si="10"/>
        <v>0</v>
      </c>
      <c r="AA7" s="20" t="str">
        <f t="shared" si="15"/>
        <v/>
      </c>
      <c r="AB7" s="64" t="e">
        <f t="shared" si="16"/>
        <v>#VALUE!</v>
      </c>
      <c r="AC7" s="64" t="e">
        <f t="shared" si="17"/>
        <v>#VALUE!</v>
      </c>
      <c r="AD7" s="20" t="str">
        <f t="shared" si="18"/>
        <v/>
      </c>
    </row>
    <row r="8" spans="1:30" ht="15.75" customHeight="1" x14ac:dyDescent="0.25">
      <c r="A8">
        <f>'Fiche + Analyse'!A8</f>
        <v>4</v>
      </c>
      <c r="B8">
        <f>'Fiche + Analyse'!C8</f>
        <v>0</v>
      </c>
      <c r="C8" s="8"/>
      <c r="D8" s="25"/>
      <c r="E8" s="23">
        <f t="shared" si="0"/>
        <v>0</v>
      </c>
      <c r="F8" s="20" t="str">
        <f t="shared" si="1"/>
        <v/>
      </c>
      <c r="G8" s="25"/>
      <c r="H8" s="23">
        <f t="shared" si="2"/>
        <v>0</v>
      </c>
      <c r="I8" s="20" t="str">
        <f t="shared" si="3"/>
        <v/>
      </c>
      <c r="J8" s="25"/>
      <c r="K8" s="23">
        <f t="shared" si="4"/>
        <v>0</v>
      </c>
      <c r="L8" s="20" t="str">
        <f t="shared" si="5"/>
        <v/>
      </c>
      <c r="M8" s="25"/>
      <c r="N8" s="23">
        <f t="shared" si="6"/>
        <v>0</v>
      </c>
      <c r="O8" s="20" t="str">
        <f t="shared" si="11"/>
        <v/>
      </c>
      <c r="P8" s="25"/>
      <c r="Q8" s="23">
        <f t="shared" si="7"/>
        <v>0</v>
      </c>
      <c r="R8" s="20" t="str">
        <f t="shared" si="12"/>
        <v/>
      </c>
      <c r="S8" s="25"/>
      <c r="T8" s="23">
        <f t="shared" si="8"/>
        <v>0</v>
      </c>
      <c r="U8" s="20" t="str">
        <f t="shared" si="13"/>
        <v/>
      </c>
      <c r="V8" s="25"/>
      <c r="W8" s="23">
        <f t="shared" si="9"/>
        <v>0</v>
      </c>
      <c r="X8" s="20" t="str">
        <f t="shared" si="14"/>
        <v/>
      </c>
      <c r="Y8" s="25"/>
      <c r="Z8" s="23">
        <f t="shared" si="10"/>
        <v>0</v>
      </c>
      <c r="AA8" s="20" t="str">
        <f t="shared" si="15"/>
        <v/>
      </c>
      <c r="AB8" s="64" t="e">
        <f t="shared" si="16"/>
        <v>#VALUE!</v>
      </c>
      <c r="AC8" s="64" t="e">
        <f t="shared" si="17"/>
        <v>#VALUE!</v>
      </c>
      <c r="AD8" s="20" t="str">
        <f t="shared" si="18"/>
        <v/>
      </c>
    </row>
    <row r="9" spans="1:30" ht="15.75" customHeight="1" x14ac:dyDescent="0.25">
      <c r="A9">
        <f>'Fiche + Analyse'!A9</f>
        <v>5</v>
      </c>
      <c r="B9">
        <f>'Fiche + Analyse'!C9</f>
        <v>0</v>
      </c>
      <c r="C9" s="8"/>
      <c r="D9" s="25"/>
      <c r="E9" s="23">
        <f t="shared" si="0"/>
        <v>0</v>
      </c>
      <c r="F9" s="20" t="str">
        <f t="shared" si="1"/>
        <v/>
      </c>
      <c r="G9" s="25"/>
      <c r="H9" s="23">
        <f t="shared" si="2"/>
        <v>0</v>
      </c>
      <c r="I9" s="20" t="str">
        <f t="shared" si="3"/>
        <v/>
      </c>
      <c r="J9" s="25"/>
      <c r="K9" s="23">
        <f t="shared" si="4"/>
        <v>0</v>
      </c>
      <c r="L9" s="20" t="str">
        <f t="shared" si="5"/>
        <v/>
      </c>
      <c r="M9" s="25"/>
      <c r="N9" s="23">
        <f t="shared" si="6"/>
        <v>0</v>
      </c>
      <c r="O9" s="20" t="str">
        <f t="shared" si="11"/>
        <v/>
      </c>
      <c r="P9" s="25"/>
      <c r="Q9" s="23">
        <f t="shared" si="7"/>
        <v>0</v>
      </c>
      <c r="R9" s="20" t="str">
        <f t="shared" si="12"/>
        <v/>
      </c>
      <c r="S9" s="25"/>
      <c r="T9" s="23">
        <f t="shared" si="8"/>
        <v>0</v>
      </c>
      <c r="U9" s="20" t="str">
        <f t="shared" si="13"/>
        <v/>
      </c>
      <c r="V9" s="25"/>
      <c r="W9" s="23">
        <f t="shared" si="9"/>
        <v>0</v>
      </c>
      <c r="X9" s="20" t="str">
        <f t="shared" si="14"/>
        <v/>
      </c>
      <c r="Y9" s="25"/>
      <c r="Z9" s="23">
        <f t="shared" si="10"/>
        <v>0</v>
      </c>
      <c r="AA9" s="20" t="str">
        <f t="shared" si="15"/>
        <v/>
      </c>
      <c r="AB9" s="64" t="e">
        <f t="shared" si="16"/>
        <v>#VALUE!</v>
      </c>
      <c r="AC9" s="64" t="e">
        <f t="shared" si="17"/>
        <v>#VALUE!</v>
      </c>
      <c r="AD9" s="20" t="str">
        <f t="shared" si="18"/>
        <v/>
      </c>
    </row>
    <row r="10" spans="1:30" ht="15.75" customHeight="1" x14ac:dyDescent="0.25">
      <c r="A10">
        <f>'Fiche + Analyse'!A10</f>
        <v>6</v>
      </c>
      <c r="B10">
        <f>'Fiche + Analyse'!C10</f>
        <v>0</v>
      </c>
      <c r="C10" s="8"/>
      <c r="D10" s="25"/>
      <c r="E10" s="23">
        <f t="shared" si="0"/>
        <v>0</v>
      </c>
      <c r="F10" s="20" t="str">
        <f t="shared" si="1"/>
        <v/>
      </c>
      <c r="G10" s="25"/>
      <c r="H10" s="23">
        <f t="shared" si="2"/>
        <v>0</v>
      </c>
      <c r="I10" s="20" t="str">
        <f t="shared" si="3"/>
        <v/>
      </c>
      <c r="J10" s="25"/>
      <c r="K10" s="23">
        <f t="shared" si="4"/>
        <v>0</v>
      </c>
      <c r="L10" s="20" t="str">
        <f t="shared" si="5"/>
        <v/>
      </c>
      <c r="M10" s="25"/>
      <c r="N10" s="23">
        <f t="shared" si="6"/>
        <v>0</v>
      </c>
      <c r="O10" s="20" t="str">
        <f t="shared" si="11"/>
        <v/>
      </c>
      <c r="P10" s="25"/>
      <c r="Q10" s="23">
        <f t="shared" si="7"/>
        <v>0</v>
      </c>
      <c r="R10" s="20" t="str">
        <f t="shared" si="12"/>
        <v/>
      </c>
      <c r="S10" s="25"/>
      <c r="T10" s="23">
        <f t="shared" si="8"/>
        <v>0</v>
      </c>
      <c r="U10" s="20" t="str">
        <f t="shared" si="13"/>
        <v/>
      </c>
      <c r="V10" s="25"/>
      <c r="W10" s="23">
        <f t="shared" si="9"/>
        <v>0</v>
      </c>
      <c r="X10" s="20" t="str">
        <f t="shared" si="14"/>
        <v/>
      </c>
      <c r="Y10" s="25"/>
      <c r="Z10" s="23">
        <f t="shared" si="10"/>
        <v>0</v>
      </c>
      <c r="AA10" s="20" t="str">
        <f t="shared" si="15"/>
        <v/>
      </c>
      <c r="AB10" s="64" t="e">
        <f t="shared" si="16"/>
        <v>#VALUE!</v>
      </c>
      <c r="AC10" s="64" t="e">
        <f t="shared" si="17"/>
        <v>#VALUE!</v>
      </c>
      <c r="AD10" s="20" t="str">
        <f t="shared" si="18"/>
        <v/>
      </c>
    </row>
    <row r="11" spans="1:30" ht="15.75" customHeight="1" x14ac:dyDescent="0.25">
      <c r="A11">
        <f>'Fiche + Analyse'!A11</f>
        <v>7</v>
      </c>
      <c r="B11">
        <f>'Fiche + Analyse'!C11</f>
        <v>0</v>
      </c>
      <c r="C11" s="8"/>
      <c r="D11" s="25"/>
      <c r="E11" s="23">
        <f t="shared" si="0"/>
        <v>0</v>
      </c>
      <c r="F11" s="20" t="str">
        <f t="shared" si="1"/>
        <v/>
      </c>
      <c r="G11" s="25"/>
      <c r="H11" s="23">
        <f t="shared" si="2"/>
        <v>0</v>
      </c>
      <c r="I11" s="20" t="str">
        <f t="shared" si="3"/>
        <v/>
      </c>
      <c r="J11" s="25"/>
      <c r="K11" s="23">
        <f t="shared" si="4"/>
        <v>0</v>
      </c>
      <c r="L11" s="20" t="str">
        <f t="shared" si="5"/>
        <v/>
      </c>
      <c r="M11" s="25"/>
      <c r="N11" s="23">
        <f t="shared" si="6"/>
        <v>0</v>
      </c>
      <c r="O11" s="20" t="str">
        <f t="shared" si="11"/>
        <v/>
      </c>
      <c r="P11" s="25"/>
      <c r="Q11" s="23">
        <f t="shared" si="7"/>
        <v>0</v>
      </c>
      <c r="R11" s="20" t="str">
        <f t="shared" si="12"/>
        <v/>
      </c>
      <c r="S11" s="25"/>
      <c r="T11" s="23">
        <f t="shared" si="8"/>
        <v>0</v>
      </c>
      <c r="U11" s="20" t="str">
        <f t="shared" si="13"/>
        <v/>
      </c>
      <c r="V11" s="25"/>
      <c r="W11" s="23">
        <f t="shared" si="9"/>
        <v>0</v>
      </c>
      <c r="X11" s="20" t="str">
        <f t="shared" si="14"/>
        <v/>
      </c>
      <c r="Y11" s="25"/>
      <c r="Z11" s="23">
        <f t="shared" si="10"/>
        <v>0</v>
      </c>
      <c r="AA11" s="20" t="str">
        <f t="shared" si="15"/>
        <v/>
      </c>
      <c r="AB11" s="64" t="e">
        <f t="shared" si="16"/>
        <v>#VALUE!</v>
      </c>
      <c r="AC11" s="64" t="e">
        <f t="shared" si="17"/>
        <v>#VALUE!</v>
      </c>
      <c r="AD11" s="20" t="str">
        <f t="shared" si="18"/>
        <v/>
      </c>
    </row>
    <row r="12" spans="1:30" ht="15.75" customHeight="1" x14ac:dyDescent="0.25">
      <c r="A12">
        <f>'Fiche + Analyse'!A12</f>
        <v>8</v>
      </c>
      <c r="B12">
        <f>'Fiche + Analyse'!C12</f>
        <v>0</v>
      </c>
      <c r="C12" s="8"/>
      <c r="D12" s="25"/>
      <c r="E12" s="23">
        <f t="shared" si="0"/>
        <v>0</v>
      </c>
      <c r="F12" s="20" t="str">
        <f t="shared" si="1"/>
        <v/>
      </c>
      <c r="G12" s="25"/>
      <c r="H12" s="23">
        <f t="shared" si="2"/>
        <v>0</v>
      </c>
      <c r="I12" s="20" t="str">
        <f t="shared" si="3"/>
        <v/>
      </c>
      <c r="J12" s="25"/>
      <c r="K12" s="23">
        <f t="shared" si="4"/>
        <v>0</v>
      </c>
      <c r="L12" s="20" t="str">
        <f t="shared" si="5"/>
        <v/>
      </c>
      <c r="M12" s="25"/>
      <c r="N12" s="23">
        <f t="shared" si="6"/>
        <v>0</v>
      </c>
      <c r="O12" s="20" t="str">
        <f t="shared" si="11"/>
        <v/>
      </c>
      <c r="P12" s="25"/>
      <c r="Q12" s="23">
        <f t="shared" si="7"/>
        <v>0</v>
      </c>
      <c r="R12" s="20" t="str">
        <f t="shared" si="12"/>
        <v/>
      </c>
      <c r="S12" s="25"/>
      <c r="T12" s="23">
        <f t="shared" si="8"/>
        <v>0</v>
      </c>
      <c r="U12" s="20" t="str">
        <f t="shared" si="13"/>
        <v/>
      </c>
      <c r="V12" s="25"/>
      <c r="W12" s="23">
        <f t="shared" si="9"/>
        <v>0</v>
      </c>
      <c r="X12" s="20" t="str">
        <f t="shared" si="14"/>
        <v/>
      </c>
      <c r="Y12" s="25"/>
      <c r="Z12" s="23">
        <f t="shared" si="10"/>
        <v>0</v>
      </c>
      <c r="AA12" s="20" t="str">
        <f t="shared" si="15"/>
        <v/>
      </c>
      <c r="AB12" s="64" t="e">
        <f t="shared" si="16"/>
        <v>#VALUE!</v>
      </c>
      <c r="AC12" s="64" t="e">
        <f t="shared" si="17"/>
        <v>#VALUE!</v>
      </c>
      <c r="AD12" s="20" t="str">
        <f t="shared" si="18"/>
        <v/>
      </c>
    </row>
    <row r="13" spans="1:30" ht="15.75" customHeight="1" x14ac:dyDescent="0.25">
      <c r="A13">
        <f>'Fiche + Analyse'!A13</f>
        <v>9</v>
      </c>
      <c r="B13">
        <f>'Fiche + Analyse'!C13</f>
        <v>0</v>
      </c>
      <c r="C13" s="8"/>
      <c r="D13" s="25"/>
      <c r="E13" s="23">
        <f t="shared" si="0"/>
        <v>0</v>
      </c>
      <c r="F13" s="20" t="str">
        <f t="shared" si="1"/>
        <v/>
      </c>
      <c r="G13" s="25"/>
      <c r="H13" s="23">
        <f t="shared" si="2"/>
        <v>0</v>
      </c>
      <c r="I13" s="20" t="str">
        <f t="shared" si="3"/>
        <v/>
      </c>
      <c r="J13" s="25"/>
      <c r="K13" s="23">
        <f t="shared" si="4"/>
        <v>0</v>
      </c>
      <c r="L13" s="20" t="str">
        <f t="shared" si="5"/>
        <v/>
      </c>
      <c r="M13" s="25"/>
      <c r="N13" s="23">
        <f t="shared" si="6"/>
        <v>0</v>
      </c>
      <c r="O13" s="20" t="str">
        <f t="shared" si="11"/>
        <v/>
      </c>
      <c r="P13" s="25"/>
      <c r="Q13" s="23">
        <f t="shared" si="7"/>
        <v>0</v>
      </c>
      <c r="R13" s="20" t="str">
        <f t="shared" si="12"/>
        <v/>
      </c>
      <c r="S13" s="25"/>
      <c r="T13" s="23">
        <f t="shared" si="8"/>
        <v>0</v>
      </c>
      <c r="U13" s="20" t="str">
        <f t="shared" si="13"/>
        <v/>
      </c>
      <c r="V13" s="25"/>
      <c r="W13" s="23">
        <f t="shared" si="9"/>
        <v>0</v>
      </c>
      <c r="X13" s="20" t="str">
        <f t="shared" si="14"/>
        <v/>
      </c>
      <c r="Y13" s="25"/>
      <c r="Z13" s="23">
        <f t="shared" si="10"/>
        <v>0</v>
      </c>
      <c r="AA13" s="20" t="str">
        <f t="shared" si="15"/>
        <v/>
      </c>
      <c r="AB13" s="64" t="e">
        <f t="shared" si="16"/>
        <v>#VALUE!</v>
      </c>
      <c r="AC13" s="64" t="e">
        <f t="shared" si="17"/>
        <v>#VALUE!</v>
      </c>
      <c r="AD13" s="20" t="str">
        <f t="shared" si="18"/>
        <v/>
      </c>
    </row>
    <row r="14" spans="1:30" ht="15.75" customHeight="1" x14ac:dyDescent="0.25">
      <c r="A14">
        <f>'Fiche + Analyse'!A14</f>
        <v>10</v>
      </c>
      <c r="B14">
        <f>'Fiche + Analyse'!C14</f>
        <v>0</v>
      </c>
      <c r="C14" s="8"/>
      <c r="D14" s="25"/>
      <c r="E14" s="23">
        <f t="shared" si="0"/>
        <v>0</v>
      </c>
      <c r="F14" s="20" t="str">
        <f t="shared" si="1"/>
        <v/>
      </c>
      <c r="G14" s="25"/>
      <c r="H14" s="23">
        <f t="shared" si="2"/>
        <v>0</v>
      </c>
      <c r="I14" s="20" t="str">
        <f t="shared" si="3"/>
        <v/>
      </c>
      <c r="J14" s="25"/>
      <c r="K14" s="23">
        <f t="shared" si="4"/>
        <v>0</v>
      </c>
      <c r="L14" s="20" t="str">
        <f t="shared" si="5"/>
        <v/>
      </c>
      <c r="M14" s="25"/>
      <c r="N14" s="23">
        <f t="shared" si="6"/>
        <v>0</v>
      </c>
      <c r="O14" s="20" t="str">
        <f t="shared" si="11"/>
        <v/>
      </c>
      <c r="P14" s="25"/>
      <c r="Q14" s="23">
        <f t="shared" si="7"/>
        <v>0</v>
      </c>
      <c r="R14" s="20" t="str">
        <f t="shared" si="12"/>
        <v/>
      </c>
      <c r="S14" s="25"/>
      <c r="T14" s="23">
        <f t="shared" si="8"/>
        <v>0</v>
      </c>
      <c r="U14" s="20" t="str">
        <f t="shared" si="13"/>
        <v/>
      </c>
      <c r="V14" s="25"/>
      <c r="W14" s="23">
        <f t="shared" si="9"/>
        <v>0</v>
      </c>
      <c r="X14" s="20" t="str">
        <f t="shared" si="14"/>
        <v/>
      </c>
      <c r="Y14" s="25"/>
      <c r="Z14" s="23">
        <f t="shared" si="10"/>
        <v>0</v>
      </c>
      <c r="AA14" s="20" t="str">
        <f t="shared" si="15"/>
        <v/>
      </c>
      <c r="AB14" s="64" t="e">
        <f t="shared" si="16"/>
        <v>#VALUE!</v>
      </c>
      <c r="AC14" s="64" t="e">
        <f t="shared" si="17"/>
        <v>#VALUE!</v>
      </c>
      <c r="AD14" s="20" t="str">
        <f t="shared" si="18"/>
        <v/>
      </c>
    </row>
    <row r="15" spans="1:30" ht="15.75" customHeight="1" x14ac:dyDescent="0.25">
      <c r="A15">
        <f>'Fiche + Analyse'!A15</f>
        <v>11</v>
      </c>
      <c r="B15">
        <f>'Fiche + Analyse'!C15</f>
        <v>0</v>
      </c>
      <c r="C15" s="8"/>
      <c r="D15" s="25"/>
      <c r="E15" s="23">
        <f t="shared" si="0"/>
        <v>0</v>
      </c>
      <c r="F15" s="20" t="str">
        <f t="shared" si="1"/>
        <v/>
      </c>
      <c r="G15" s="25"/>
      <c r="H15" s="23">
        <f t="shared" si="2"/>
        <v>0</v>
      </c>
      <c r="I15" s="20" t="str">
        <f t="shared" si="3"/>
        <v/>
      </c>
      <c r="J15" s="25"/>
      <c r="K15" s="23">
        <f t="shared" si="4"/>
        <v>0</v>
      </c>
      <c r="L15" s="20" t="str">
        <f t="shared" si="5"/>
        <v/>
      </c>
      <c r="M15" s="25"/>
      <c r="N15" s="23">
        <f t="shared" si="6"/>
        <v>0</v>
      </c>
      <c r="O15" s="20" t="str">
        <f t="shared" si="11"/>
        <v/>
      </c>
      <c r="P15" s="25"/>
      <c r="Q15" s="23">
        <f t="shared" si="7"/>
        <v>0</v>
      </c>
      <c r="R15" s="20" t="str">
        <f t="shared" si="12"/>
        <v/>
      </c>
      <c r="S15" s="25"/>
      <c r="T15" s="23">
        <f t="shared" si="8"/>
        <v>0</v>
      </c>
      <c r="U15" s="20" t="str">
        <f t="shared" si="13"/>
        <v/>
      </c>
      <c r="V15" s="25"/>
      <c r="W15" s="23">
        <f t="shared" si="9"/>
        <v>0</v>
      </c>
      <c r="X15" s="20" t="str">
        <f t="shared" si="14"/>
        <v/>
      </c>
      <c r="Y15" s="25"/>
      <c r="Z15" s="23">
        <f t="shared" si="10"/>
        <v>0</v>
      </c>
      <c r="AA15" s="20" t="str">
        <f t="shared" si="15"/>
        <v/>
      </c>
      <c r="AB15" s="64" t="e">
        <f t="shared" si="16"/>
        <v>#VALUE!</v>
      </c>
      <c r="AC15" s="64" t="e">
        <f t="shared" si="17"/>
        <v>#VALUE!</v>
      </c>
      <c r="AD15" s="20" t="str">
        <f t="shared" si="18"/>
        <v/>
      </c>
    </row>
    <row r="16" spans="1:30" ht="15.75" customHeight="1" x14ac:dyDescent="0.25">
      <c r="A16">
        <f>'Fiche + Analyse'!A16</f>
        <v>12</v>
      </c>
      <c r="B16">
        <f>'Fiche + Analyse'!C16</f>
        <v>0</v>
      </c>
      <c r="C16" s="8"/>
      <c r="D16" s="25"/>
      <c r="E16" s="23">
        <f t="shared" si="0"/>
        <v>0</v>
      </c>
      <c r="F16" s="20" t="str">
        <f t="shared" si="1"/>
        <v/>
      </c>
      <c r="G16" s="25"/>
      <c r="H16" s="23">
        <f t="shared" si="2"/>
        <v>0</v>
      </c>
      <c r="I16" s="20" t="str">
        <f t="shared" si="3"/>
        <v/>
      </c>
      <c r="J16" s="25"/>
      <c r="K16" s="23">
        <f t="shared" si="4"/>
        <v>0</v>
      </c>
      <c r="L16" s="20" t="str">
        <f t="shared" si="5"/>
        <v/>
      </c>
      <c r="M16" s="25"/>
      <c r="N16" s="23">
        <f t="shared" si="6"/>
        <v>0</v>
      </c>
      <c r="O16" s="20" t="str">
        <f t="shared" si="11"/>
        <v/>
      </c>
      <c r="P16" s="25"/>
      <c r="Q16" s="23">
        <f t="shared" si="7"/>
        <v>0</v>
      </c>
      <c r="R16" s="20" t="str">
        <f t="shared" si="12"/>
        <v/>
      </c>
      <c r="S16" s="25"/>
      <c r="T16" s="23">
        <f t="shared" si="8"/>
        <v>0</v>
      </c>
      <c r="U16" s="20" t="str">
        <f t="shared" si="13"/>
        <v/>
      </c>
      <c r="V16" s="25"/>
      <c r="W16" s="23">
        <f t="shared" si="9"/>
        <v>0</v>
      </c>
      <c r="X16" s="20" t="str">
        <f t="shared" si="14"/>
        <v/>
      </c>
      <c r="Y16" s="25"/>
      <c r="Z16" s="23">
        <f t="shared" si="10"/>
        <v>0</v>
      </c>
      <c r="AA16" s="20" t="str">
        <f t="shared" si="15"/>
        <v/>
      </c>
      <c r="AB16" s="64" t="e">
        <f t="shared" si="16"/>
        <v>#VALUE!</v>
      </c>
      <c r="AC16" s="64" t="e">
        <f t="shared" si="17"/>
        <v>#VALUE!</v>
      </c>
      <c r="AD16" s="20" t="str">
        <f t="shared" si="18"/>
        <v/>
      </c>
    </row>
    <row r="17" spans="1:30" ht="15.75" customHeight="1" x14ac:dyDescent="0.25">
      <c r="A17">
        <f>'Fiche + Analyse'!A17</f>
        <v>13</v>
      </c>
      <c r="B17">
        <f>'Fiche + Analyse'!C17</f>
        <v>0</v>
      </c>
      <c r="C17" s="8"/>
      <c r="D17" s="25"/>
      <c r="E17" s="23">
        <f t="shared" si="0"/>
        <v>0</v>
      </c>
      <c r="F17" s="20" t="str">
        <f t="shared" si="1"/>
        <v/>
      </c>
      <c r="G17" s="25"/>
      <c r="H17" s="23">
        <f t="shared" si="2"/>
        <v>0</v>
      </c>
      <c r="I17" s="20" t="str">
        <f t="shared" si="3"/>
        <v/>
      </c>
      <c r="J17" s="25"/>
      <c r="K17" s="23">
        <f t="shared" si="4"/>
        <v>0</v>
      </c>
      <c r="L17" s="20" t="str">
        <f t="shared" si="5"/>
        <v/>
      </c>
      <c r="M17" s="25"/>
      <c r="N17" s="23">
        <f t="shared" si="6"/>
        <v>0</v>
      </c>
      <c r="O17" s="20" t="str">
        <f t="shared" si="11"/>
        <v/>
      </c>
      <c r="P17" s="25"/>
      <c r="Q17" s="23">
        <f t="shared" si="7"/>
        <v>0</v>
      </c>
      <c r="R17" s="20" t="str">
        <f t="shared" si="12"/>
        <v/>
      </c>
      <c r="S17" s="25"/>
      <c r="T17" s="23">
        <f t="shared" si="8"/>
        <v>0</v>
      </c>
      <c r="U17" s="20" t="str">
        <f t="shared" si="13"/>
        <v/>
      </c>
      <c r="V17" s="25"/>
      <c r="W17" s="23">
        <f t="shared" si="9"/>
        <v>0</v>
      </c>
      <c r="X17" s="20" t="str">
        <f t="shared" si="14"/>
        <v/>
      </c>
      <c r="Y17" s="25"/>
      <c r="Z17" s="23">
        <f t="shared" si="10"/>
        <v>0</v>
      </c>
      <c r="AA17" s="20" t="str">
        <f t="shared" si="15"/>
        <v/>
      </c>
      <c r="AB17" s="64" t="e">
        <f t="shared" si="16"/>
        <v>#VALUE!</v>
      </c>
      <c r="AC17" s="64" t="e">
        <f t="shared" si="17"/>
        <v>#VALUE!</v>
      </c>
      <c r="AD17" s="20" t="str">
        <f t="shared" si="18"/>
        <v/>
      </c>
    </row>
    <row r="18" spans="1:30" ht="15.75" customHeight="1" x14ac:dyDescent="0.25">
      <c r="A18">
        <f>'Fiche + Analyse'!A18</f>
        <v>14</v>
      </c>
      <c r="B18">
        <f>'Fiche + Analyse'!C18</f>
        <v>0</v>
      </c>
      <c r="C18" s="8"/>
      <c r="D18" s="25"/>
      <c r="E18" s="23">
        <f t="shared" si="0"/>
        <v>0</v>
      </c>
      <c r="F18" s="20" t="str">
        <f t="shared" si="1"/>
        <v/>
      </c>
      <c r="G18" s="25"/>
      <c r="H18" s="23">
        <f t="shared" si="2"/>
        <v>0</v>
      </c>
      <c r="I18" s="20" t="str">
        <f t="shared" si="3"/>
        <v/>
      </c>
      <c r="J18" s="25"/>
      <c r="K18" s="23">
        <f t="shared" si="4"/>
        <v>0</v>
      </c>
      <c r="L18" s="20" t="str">
        <f t="shared" si="5"/>
        <v/>
      </c>
      <c r="M18" s="25"/>
      <c r="N18" s="23">
        <f t="shared" si="6"/>
        <v>0</v>
      </c>
      <c r="O18" s="20" t="str">
        <f t="shared" si="11"/>
        <v/>
      </c>
      <c r="P18" s="25"/>
      <c r="Q18" s="23">
        <f t="shared" si="7"/>
        <v>0</v>
      </c>
      <c r="R18" s="20" t="str">
        <f t="shared" si="12"/>
        <v/>
      </c>
      <c r="S18" s="25"/>
      <c r="T18" s="23">
        <f t="shared" si="8"/>
        <v>0</v>
      </c>
      <c r="U18" s="20" t="str">
        <f t="shared" si="13"/>
        <v/>
      </c>
      <c r="V18" s="25"/>
      <c r="W18" s="23">
        <f t="shared" si="9"/>
        <v>0</v>
      </c>
      <c r="X18" s="20" t="str">
        <f t="shared" si="14"/>
        <v/>
      </c>
      <c r="Y18" s="25"/>
      <c r="Z18" s="23">
        <f t="shared" si="10"/>
        <v>0</v>
      </c>
      <c r="AA18" s="20" t="str">
        <f t="shared" si="15"/>
        <v/>
      </c>
      <c r="AB18" s="64" t="e">
        <f t="shared" si="16"/>
        <v>#VALUE!</v>
      </c>
      <c r="AC18" s="64" t="e">
        <f t="shared" si="17"/>
        <v>#VALUE!</v>
      </c>
      <c r="AD18" s="20" t="str">
        <f t="shared" si="18"/>
        <v/>
      </c>
    </row>
    <row r="19" spans="1:30" ht="15.75" customHeight="1" x14ac:dyDescent="0.25">
      <c r="A19">
        <f>'Fiche + Analyse'!A19</f>
        <v>15</v>
      </c>
      <c r="B19">
        <f>'Fiche + Analyse'!C19</f>
        <v>0</v>
      </c>
      <c r="C19" s="8"/>
      <c r="D19" s="25"/>
      <c r="E19" s="23">
        <f t="shared" si="0"/>
        <v>0</v>
      </c>
      <c r="F19" s="20" t="str">
        <f t="shared" si="1"/>
        <v/>
      </c>
      <c r="G19" s="25"/>
      <c r="H19" s="23">
        <f t="shared" si="2"/>
        <v>0</v>
      </c>
      <c r="I19" s="20" t="str">
        <f t="shared" si="3"/>
        <v/>
      </c>
      <c r="J19" s="25"/>
      <c r="K19" s="23">
        <f t="shared" si="4"/>
        <v>0</v>
      </c>
      <c r="L19" s="20" t="str">
        <f t="shared" si="5"/>
        <v/>
      </c>
      <c r="M19" s="25"/>
      <c r="N19" s="23">
        <f t="shared" si="6"/>
        <v>0</v>
      </c>
      <c r="O19" s="20" t="str">
        <f t="shared" si="11"/>
        <v/>
      </c>
      <c r="P19" s="25"/>
      <c r="Q19" s="23">
        <f t="shared" si="7"/>
        <v>0</v>
      </c>
      <c r="R19" s="20" t="str">
        <f t="shared" si="12"/>
        <v/>
      </c>
      <c r="S19" s="25"/>
      <c r="T19" s="23">
        <f t="shared" si="8"/>
        <v>0</v>
      </c>
      <c r="U19" s="20" t="str">
        <f t="shared" si="13"/>
        <v/>
      </c>
      <c r="V19" s="25"/>
      <c r="W19" s="23">
        <f t="shared" si="9"/>
        <v>0</v>
      </c>
      <c r="X19" s="20" t="str">
        <f t="shared" si="14"/>
        <v/>
      </c>
      <c r="Y19" s="25"/>
      <c r="Z19" s="23">
        <f t="shared" si="10"/>
        <v>0</v>
      </c>
      <c r="AA19" s="20" t="str">
        <f t="shared" si="15"/>
        <v/>
      </c>
      <c r="AB19" s="64" t="e">
        <f t="shared" si="16"/>
        <v>#VALUE!</v>
      </c>
      <c r="AC19" s="64" t="e">
        <f t="shared" si="17"/>
        <v>#VALUE!</v>
      </c>
      <c r="AD19" s="20" t="str">
        <f t="shared" si="18"/>
        <v/>
      </c>
    </row>
    <row r="20" spans="1:30" ht="15.75" customHeight="1" x14ac:dyDescent="0.25">
      <c r="A20">
        <f>'Fiche + Analyse'!A20</f>
        <v>16</v>
      </c>
      <c r="B20">
        <f>'Fiche + Analyse'!C20</f>
        <v>0</v>
      </c>
      <c r="C20" s="8"/>
      <c r="D20" s="25"/>
      <c r="E20" s="23">
        <f t="shared" si="0"/>
        <v>0</v>
      </c>
      <c r="F20" s="20" t="str">
        <f t="shared" si="1"/>
        <v/>
      </c>
      <c r="G20" s="25"/>
      <c r="H20" s="23">
        <f t="shared" si="2"/>
        <v>0</v>
      </c>
      <c r="I20" s="20" t="str">
        <f t="shared" si="3"/>
        <v/>
      </c>
      <c r="J20" s="25"/>
      <c r="K20" s="23">
        <f t="shared" si="4"/>
        <v>0</v>
      </c>
      <c r="L20" s="20" t="str">
        <f t="shared" si="5"/>
        <v/>
      </c>
      <c r="M20" s="25"/>
      <c r="N20" s="23">
        <f t="shared" si="6"/>
        <v>0</v>
      </c>
      <c r="O20" s="20" t="str">
        <f t="shared" si="11"/>
        <v/>
      </c>
      <c r="P20" s="25"/>
      <c r="Q20" s="23">
        <f t="shared" si="7"/>
        <v>0</v>
      </c>
      <c r="R20" s="20" t="str">
        <f t="shared" si="12"/>
        <v/>
      </c>
      <c r="S20" s="25"/>
      <c r="T20" s="23">
        <f t="shared" si="8"/>
        <v>0</v>
      </c>
      <c r="U20" s="20" t="str">
        <f t="shared" si="13"/>
        <v/>
      </c>
      <c r="V20" s="25"/>
      <c r="W20" s="23">
        <f t="shared" si="9"/>
        <v>0</v>
      </c>
      <c r="X20" s="20" t="str">
        <f t="shared" si="14"/>
        <v/>
      </c>
      <c r="Y20" s="25"/>
      <c r="Z20" s="23">
        <f t="shared" si="10"/>
        <v>0</v>
      </c>
      <c r="AA20" s="20" t="str">
        <f t="shared" si="15"/>
        <v/>
      </c>
      <c r="AB20" s="64" t="e">
        <f t="shared" si="16"/>
        <v>#VALUE!</v>
      </c>
      <c r="AC20" s="64" t="e">
        <f t="shared" si="17"/>
        <v>#VALUE!</v>
      </c>
      <c r="AD20" s="20" t="str">
        <f t="shared" si="18"/>
        <v/>
      </c>
    </row>
    <row r="21" spans="1:30" ht="15.75" customHeight="1" x14ac:dyDescent="0.25">
      <c r="A21">
        <f>'Fiche + Analyse'!A21</f>
        <v>17</v>
      </c>
      <c r="B21">
        <f>'Fiche + Analyse'!C21</f>
        <v>0</v>
      </c>
      <c r="C21" s="8"/>
      <c r="D21" s="25"/>
      <c r="E21" s="23">
        <f t="shared" si="0"/>
        <v>0</v>
      </c>
      <c r="F21" s="20" t="str">
        <f t="shared" si="1"/>
        <v/>
      </c>
      <c r="G21" s="25"/>
      <c r="H21" s="23">
        <f t="shared" si="2"/>
        <v>0</v>
      </c>
      <c r="I21" s="20" t="str">
        <f t="shared" si="3"/>
        <v/>
      </c>
      <c r="J21" s="25"/>
      <c r="K21" s="23">
        <f t="shared" si="4"/>
        <v>0</v>
      </c>
      <c r="L21" s="20" t="str">
        <f t="shared" si="5"/>
        <v/>
      </c>
      <c r="M21" s="25"/>
      <c r="N21" s="23">
        <f t="shared" si="6"/>
        <v>0</v>
      </c>
      <c r="O21" s="20" t="str">
        <f t="shared" si="11"/>
        <v/>
      </c>
      <c r="P21" s="25"/>
      <c r="Q21" s="23">
        <f t="shared" si="7"/>
        <v>0</v>
      </c>
      <c r="R21" s="20" t="str">
        <f t="shared" si="12"/>
        <v/>
      </c>
      <c r="S21" s="25"/>
      <c r="T21" s="23">
        <f t="shared" si="8"/>
        <v>0</v>
      </c>
      <c r="U21" s="20" t="str">
        <f t="shared" si="13"/>
        <v/>
      </c>
      <c r="V21" s="25"/>
      <c r="W21" s="23">
        <f t="shared" si="9"/>
        <v>0</v>
      </c>
      <c r="X21" s="20" t="str">
        <f t="shared" si="14"/>
        <v/>
      </c>
      <c r="Y21" s="25"/>
      <c r="Z21" s="23">
        <f t="shared" si="10"/>
        <v>0</v>
      </c>
      <c r="AA21" s="20" t="str">
        <f t="shared" si="15"/>
        <v/>
      </c>
      <c r="AB21" s="64" t="e">
        <f t="shared" si="16"/>
        <v>#VALUE!</v>
      </c>
      <c r="AC21" s="64" t="e">
        <f t="shared" si="17"/>
        <v>#VALUE!</v>
      </c>
      <c r="AD21" s="20" t="str">
        <f t="shared" si="18"/>
        <v/>
      </c>
    </row>
    <row r="22" spans="1:30" ht="15.75" customHeight="1" x14ac:dyDescent="0.25">
      <c r="A22">
        <f>'Fiche + Analyse'!A22</f>
        <v>18</v>
      </c>
      <c r="B22">
        <f>'Fiche + Analyse'!C22</f>
        <v>0</v>
      </c>
      <c r="C22" s="8"/>
      <c r="D22" s="25"/>
      <c r="E22" s="23">
        <f t="shared" si="0"/>
        <v>0</v>
      </c>
      <c r="F22" s="20" t="str">
        <f t="shared" si="1"/>
        <v/>
      </c>
      <c r="G22" s="25"/>
      <c r="H22" s="23">
        <f t="shared" si="2"/>
        <v>0</v>
      </c>
      <c r="I22" s="20" t="str">
        <f t="shared" si="3"/>
        <v/>
      </c>
      <c r="J22" s="25"/>
      <c r="K22" s="23">
        <f t="shared" si="4"/>
        <v>0</v>
      </c>
      <c r="L22" s="20" t="str">
        <f t="shared" si="5"/>
        <v/>
      </c>
      <c r="M22" s="25"/>
      <c r="N22" s="23">
        <f t="shared" si="6"/>
        <v>0</v>
      </c>
      <c r="O22" s="20" t="str">
        <f t="shared" si="11"/>
        <v/>
      </c>
      <c r="P22" s="25"/>
      <c r="Q22" s="23">
        <f t="shared" si="7"/>
        <v>0</v>
      </c>
      <c r="R22" s="20" t="str">
        <f t="shared" si="12"/>
        <v/>
      </c>
      <c r="S22" s="25"/>
      <c r="T22" s="23">
        <f t="shared" si="8"/>
        <v>0</v>
      </c>
      <c r="U22" s="20" t="str">
        <f t="shared" si="13"/>
        <v/>
      </c>
      <c r="V22" s="25"/>
      <c r="W22" s="23">
        <f t="shared" si="9"/>
        <v>0</v>
      </c>
      <c r="X22" s="20" t="str">
        <f t="shared" si="14"/>
        <v/>
      </c>
      <c r="Y22" s="25"/>
      <c r="Z22" s="23">
        <f t="shared" si="10"/>
        <v>0</v>
      </c>
      <c r="AA22" s="20" t="str">
        <f t="shared" si="15"/>
        <v/>
      </c>
      <c r="AB22" s="64" t="e">
        <f t="shared" si="16"/>
        <v>#VALUE!</v>
      </c>
      <c r="AC22" s="64" t="e">
        <f t="shared" si="17"/>
        <v>#VALUE!</v>
      </c>
      <c r="AD22" s="20" t="str">
        <f t="shared" si="18"/>
        <v/>
      </c>
    </row>
    <row r="23" spans="1:30" ht="15.75" customHeight="1" x14ac:dyDescent="0.25">
      <c r="A23">
        <f>'Fiche + Analyse'!A23</f>
        <v>19</v>
      </c>
      <c r="B23">
        <f>'Fiche + Analyse'!C23</f>
        <v>0</v>
      </c>
      <c r="C23" s="8"/>
      <c r="D23" s="25"/>
      <c r="E23" s="23">
        <f t="shared" si="0"/>
        <v>0</v>
      </c>
      <c r="F23" s="20" t="str">
        <f t="shared" si="1"/>
        <v/>
      </c>
      <c r="G23" s="25"/>
      <c r="H23" s="23">
        <f t="shared" si="2"/>
        <v>0</v>
      </c>
      <c r="I23" s="20" t="str">
        <f t="shared" si="3"/>
        <v/>
      </c>
      <c r="J23" s="25"/>
      <c r="K23" s="23">
        <f t="shared" si="4"/>
        <v>0</v>
      </c>
      <c r="L23" s="20" t="str">
        <f t="shared" si="5"/>
        <v/>
      </c>
      <c r="M23" s="25"/>
      <c r="N23" s="23">
        <f t="shared" si="6"/>
        <v>0</v>
      </c>
      <c r="O23" s="20" t="str">
        <f t="shared" si="11"/>
        <v/>
      </c>
      <c r="P23" s="25"/>
      <c r="Q23" s="23">
        <f t="shared" si="7"/>
        <v>0</v>
      </c>
      <c r="R23" s="20" t="str">
        <f t="shared" si="12"/>
        <v/>
      </c>
      <c r="S23" s="25"/>
      <c r="T23" s="23">
        <f t="shared" si="8"/>
        <v>0</v>
      </c>
      <c r="U23" s="20" t="str">
        <f t="shared" si="13"/>
        <v/>
      </c>
      <c r="V23" s="25"/>
      <c r="W23" s="23">
        <f t="shared" si="9"/>
        <v>0</v>
      </c>
      <c r="X23" s="20" t="str">
        <f t="shared" si="14"/>
        <v/>
      </c>
      <c r="Y23" s="25"/>
      <c r="Z23" s="23">
        <f t="shared" si="10"/>
        <v>0</v>
      </c>
      <c r="AA23" s="20" t="str">
        <f t="shared" si="15"/>
        <v/>
      </c>
      <c r="AB23" s="64" t="e">
        <f t="shared" si="16"/>
        <v>#VALUE!</v>
      </c>
      <c r="AC23" s="64" t="e">
        <f t="shared" si="17"/>
        <v>#VALUE!</v>
      </c>
      <c r="AD23" s="20" t="str">
        <f t="shared" si="18"/>
        <v/>
      </c>
    </row>
    <row r="24" spans="1:30" ht="15.75" customHeight="1" x14ac:dyDescent="0.25">
      <c r="A24">
        <f>'Fiche + Analyse'!A24</f>
        <v>20</v>
      </c>
      <c r="B24">
        <f>'Fiche + Analyse'!C24</f>
        <v>0</v>
      </c>
      <c r="C24" s="8"/>
      <c r="D24" s="25"/>
      <c r="E24" s="23">
        <f t="shared" si="0"/>
        <v>0</v>
      </c>
      <c r="F24" s="20" t="str">
        <f t="shared" si="1"/>
        <v/>
      </c>
      <c r="G24" s="25"/>
      <c r="H24" s="23">
        <f t="shared" si="2"/>
        <v>0</v>
      </c>
      <c r="I24" s="20" t="str">
        <f t="shared" si="3"/>
        <v/>
      </c>
      <c r="J24" s="25"/>
      <c r="K24" s="23">
        <f t="shared" si="4"/>
        <v>0</v>
      </c>
      <c r="L24" s="20" t="str">
        <f t="shared" si="5"/>
        <v/>
      </c>
      <c r="M24" s="25"/>
      <c r="N24" s="23">
        <f t="shared" si="6"/>
        <v>0</v>
      </c>
      <c r="O24" s="20" t="str">
        <f t="shared" si="11"/>
        <v/>
      </c>
      <c r="P24" s="25"/>
      <c r="Q24" s="23">
        <f t="shared" si="7"/>
        <v>0</v>
      </c>
      <c r="R24" s="20" t="str">
        <f t="shared" si="12"/>
        <v/>
      </c>
      <c r="S24" s="25"/>
      <c r="T24" s="23">
        <f t="shared" si="8"/>
        <v>0</v>
      </c>
      <c r="U24" s="20" t="str">
        <f t="shared" si="13"/>
        <v/>
      </c>
      <c r="V24" s="25"/>
      <c r="W24" s="23">
        <f t="shared" si="9"/>
        <v>0</v>
      </c>
      <c r="X24" s="20" t="str">
        <f t="shared" si="14"/>
        <v/>
      </c>
      <c r="Y24" s="25"/>
      <c r="Z24" s="23">
        <f t="shared" si="10"/>
        <v>0</v>
      </c>
      <c r="AA24" s="20" t="str">
        <f t="shared" si="15"/>
        <v/>
      </c>
      <c r="AB24" s="64" t="e">
        <f t="shared" si="16"/>
        <v>#VALUE!</v>
      </c>
      <c r="AC24" s="64" t="e">
        <f t="shared" si="17"/>
        <v>#VALUE!</v>
      </c>
      <c r="AD24" s="20" t="str">
        <f t="shared" si="18"/>
        <v/>
      </c>
    </row>
    <row r="25" spans="1:30" ht="15.75" customHeight="1" x14ac:dyDescent="0.25">
      <c r="A25">
        <f>'Fiche + Analyse'!A25</f>
        <v>21</v>
      </c>
      <c r="B25">
        <f>'Fiche + Analyse'!C25</f>
        <v>0</v>
      </c>
      <c r="C25" s="8"/>
      <c r="D25" s="25"/>
      <c r="E25" s="23">
        <f t="shared" si="0"/>
        <v>0</v>
      </c>
      <c r="F25" s="20" t="str">
        <f t="shared" si="1"/>
        <v/>
      </c>
      <c r="G25" s="25"/>
      <c r="H25" s="23">
        <f t="shared" si="2"/>
        <v>0</v>
      </c>
      <c r="I25" s="20" t="str">
        <f t="shared" si="3"/>
        <v/>
      </c>
      <c r="J25" s="25"/>
      <c r="K25" s="23">
        <f t="shared" si="4"/>
        <v>0</v>
      </c>
      <c r="L25" s="20" t="str">
        <f t="shared" si="5"/>
        <v/>
      </c>
      <c r="M25" s="25"/>
      <c r="N25" s="23">
        <f t="shared" si="6"/>
        <v>0</v>
      </c>
      <c r="O25" s="20" t="str">
        <f t="shared" si="11"/>
        <v/>
      </c>
      <c r="P25" s="25"/>
      <c r="Q25" s="23">
        <f t="shared" si="7"/>
        <v>0</v>
      </c>
      <c r="R25" s="20" t="str">
        <f t="shared" si="12"/>
        <v/>
      </c>
      <c r="S25" s="25"/>
      <c r="T25" s="23">
        <f t="shared" si="8"/>
        <v>0</v>
      </c>
      <c r="U25" s="20" t="str">
        <f t="shared" si="13"/>
        <v/>
      </c>
      <c r="V25" s="25"/>
      <c r="W25" s="23">
        <f t="shared" si="9"/>
        <v>0</v>
      </c>
      <c r="X25" s="20" t="str">
        <f t="shared" si="14"/>
        <v/>
      </c>
      <c r="Y25" s="25"/>
      <c r="Z25" s="23">
        <f t="shared" si="10"/>
        <v>0</v>
      </c>
      <c r="AA25" s="20" t="str">
        <f t="shared" si="15"/>
        <v/>
      </c>
      <c r="AB25" s="64" t="e">
        <f t="shared" si="16"/>
        <v>#VALUE!</v>
      </c>
      <c r="AC25" s="64" t="e">
        <f t="shared" si="17"/>
        <v>#VALUE!</v>
      </c>
      <c r="AD25" s="20" t="str">
        <f t="shared" si="18"/>
        <v/>
      </c>
    </row>
    <row r="26" spans="1:30" ht="15.75" customHeight="1" x14ac:dyDescent="0.25">
      <c r="A26">
        <f>'Fiche + Analyse'!A26</f>
        <v>22</v>
      </c>
      <c r="B26">
        <f>'Fiche + Analyse'!C26</f>
        <v>0</v>
      </c>
      <c r="C26" s="8"/>
      <c r="D26" s="25"/>
      <c r="E26" s="23">
        <f t="shared" si="0"/>
        <v>0</v>
      </c>
      <c r="F26" s="20" t="str">
        <f t="shared" si="1"/>
        <v/>
      </c>
      <c r="G26" s="25"/>
      <c r="H26" s="23">
        <f t="shared" si="2"/>
        <v>0</v>
      </c>
      <c r="I26" s="20" t="str">
        <f t="shared" si="3"/>
        <v/>
      </c>
      <c r="J26" s="25"/>
      <c r="K26" s="23">
        <f t="shared" si="4"/>
        <v>0</v>
      </c>
      <c r="L26" s="20" t="str">
        <f t="shared" si="5"/>
        <v/>
      </c>
      <c r="M26" s="25"/>
      <c r="N26" s="23">
        <f t="shared" si="6"/>
        <v>0</v>
      </c>
      <c r="O26" s="20" t="str">
        <f t="shared" si="11"/>
        <v/>
      </c>
      <c r="P26" s="25"/>
      <c r="Q26" s="23">
        <f t="shared" si="7"/>
        <v>0</v>
      </c>
      <c r="R26" s="20" t="str">
        <f t="shared" si="12"/>
        <v/>
      </c>
      <c r="S26" s="25"/>
      <c r="T26" s="23">
        <f t="shared" si="8"/>
        <v>0</v>
      </c>
      <c r="U26" s="20" t="str">
        <f t="shared" si="13"/>
        <v/>
      </c>
      <c r="V26" s="25"/>
      <c r="W26" s="23">
        <f t="shared" si="9"/>
        <v>0</v>
      </c>
      <c r="X26" s="20" t="str">
        <f t="shared" si="14"/>
        <v/>
      </c>
      <c r="Y26" s="25"/>
      <c r="Z26" s="23">
        <f t="shared" si="10"/>
        <v>0</v>
      </c>
      <c r="AA26" s="20" t="str">
        <f t="shared" si="15"/>
        <v/>
      </c>
      <c r="AB26" s="64" t="e">
        <f t="shared" si="16"/>
        <v>#VALUE!</v>
      </c>
      <c r="AC26" s="64" t="e">
        <f t="shared" si="17"/>
        <v>#VALUE!</v>
      </c>
      <c r="AD26" s="20" t="str">
        <f t="shared" si="18"/>
        <v/>
      </c>
    </row>
    <row r="27" spans="1:30" ht="15.75" customHeight="1" x14ac:dyDescent="0.25">
      <c r="A27">
        <f>'Fiche + Analyse'!A27</f>
        <v>23</v>
      </c>
      <c r="B27">
        <f>'Fiche + Analyse'!C27</f>
        <v>0</v>
      </c>
      <c r="C27" s="8"/>
      <c r="D27" s="25"/>
      <c r="E27" s="23">
        <f t="shared" si="0"/>
        <v>0</v>
      </c>
      <c r="F27" s="20" t="str">
        <f t="shared" si="1"/>
        <v/>
      </c>
      <c r="G27" s="25"/>
      <c r="H27" s="23">
        <f t="shared" si="2"/>
        <v>0</v>
      </c>
      <c r="I27" s="20" t="str">
        <f t="shared" si="3"/>
        <v/>
      </c>
      <c r="J27" s="25"/>
      <c r="K27" s="23">
        <f t="shared" si="4"/>
        <v>0</v>
      </c>
      <c r="L27" s="20" t="str">
        <f t="shared" si="5"/>
        <v/>
      </c>
      <c r="M27" s="25"/>
      <c r="N27" s="23">
        <f t="shared" si="6"/>
        <v>0</v>
      </c>
      <c r="O27" s="20" t="str">
        <f t="shared" si="11"/>
        <v/>
      </c>
      <c r="P27" s="25"/>
      <c r="Q27" s="23">
        <f t="shared" si="7"/>
        <v>0</v>
      </c>
      <c r="R27" s="20" t="str">
        <f t="shared" si="12"/>
        <v/>
      </c>
      <c r="S27" s="25"/>
      <c r="T27" s="23">
        <f t="shared" si="8"/>
        <v>0</v>
      </c>
      <c r="U27" s="20" t="str">
        <f t="shared" si="13"/>
        <v/>
      </c>
      <c r="V27" s="25"/>
      <c r="W27" s="23">
        <f t="shared" si="9"/>
        <v>0</v>
      </c>
      <c r="X27" s="20" t="str">
        <f t="shared" si="14"/>
        <v/>
      </c>
      <c r="Y27" s="25"/>
      <c r="Z27" s="23">
        <f t="shared" si="10"/>
        <v>0</v>
      </c>
      <c r="AA27" s="20" t="str">
        <f t="shared" si="15"/>
        <v/>
      </c>
      <c r="AB27" s="64" t="e">
        <f t="shared" si="16"/>
        <v>#VALUE!</v>
      </c>
      <c r="AC27" s="64" t="e">
        <f t="shared" si="17"/>
        <v>#VALUE!</v>
      </c>
      <c r="AD27" s="20" t="str">
        <f t="shared" si="18"/>
        <v/>
      </c>
    </row>
    <row r="28" spans="1:30" ht="13.2" x14ac:dyDescent="0.25">
      <c r="A28">
        <f>'Fiche + Analyse'!A28</f>
        <v>24</v>
      </c>
      <c r="B28">
        <f>'Fiche + Analyse'!C28</f>
        <v>0</v>
      </c>
      <c r="C28" s="8"/>
      <c r="D28" s="25"/>
      <c r="E28" s="23">
        <f t="shared" si="0"/>
        <v>0</v>
      </c>
      <c r="F28" s="20" t="str">
        <f t="shared" si="1"/>
        <v/>
      </c>
      <c r="G28" s="25"/>
      <c r="H28" s="23">
        <f t="shared" si="2"/>
        <v>0</v>
      </c>
      <c r="I28" s="20" t="str">
        <f t="shared" si="3"/>
        <v/>
      </c>
      <c r="J28" s="25"/>
      <c r="K28" s="23">
        <f t="shared" si="4"/>
        <v>0</v>
      </c>
      <c r="L28" s="20" t="str">
        <f t="shared" si="5"/>
        <v/>
      </c>
      <c r="M28" s="25"/>
      <c r="N28" s="23">
        <f t="shared" si="6"/>
        <v>0</v>
      </c>
      <c r="O28" s="20" t="str">
        <f t="shared" si="11"/>
        <v/>
      </c>
      <c r="P28" s="25"/>
      <c r="Q28" s="23">
        <f t="shared" si="7"/>
        <v>0</v>
      </c>
      <c r="R28" s="20" t="str">
        <f t="shared" si="12"/>
        <v/>
      </c>
      <c r="S28" s="25"/>
      <c r="T28" s="23">
        <f t="shared" si="8"/>
        <v>0</v>
      </c>
      <c r="U28" s="20" t="str">
        <f t="shared" si="13"/>
        <v/>
      </c>
      <c r="V28" s="25"/>
      <c r="W28" s="23">
        <f t="shared" si="9"/>
        <v>0</v>
      </c>
      <c r="X28" s="20" t="str">
        <f t="shared" si="14"/>
        <v/>
      </c>
      <c r="Y28" s="25"/>
      <c r="Z28" s="23">
        <f t="shared" si="10"/>
        <v>0</v>
      </c>
      <c r="AA28" s="20" t="str">
        <f t="shared" si="15"/>
        <v/>
      </c>
      <c r="AB28" s="64" t="e">
        <f t="shared" si="16"/>
        <v>#VALUE!</v>
      </c>
      <c r="AC28" s="64" t="e">
        <f t="shared" si="17"/>
        <v>#VALUE!</v>
      </c>
      <c r="AD28" s="20" t="str">
        <f t="shared" si="18"/>
        <v/>
      </c>
    </row>
    <row r="29" spans="1:30" ht="13.2" x14ac:dyDescent="0.25">
      <c r="A29">
        <f>'Fiche + Analyse'!A29</f>
        <v>25</v>
      </c>
      <c r="B29">
        <f>'Fiche + Analyse'!C29</f>
        <v>0</v>
      </c>
      <c r="C29" s="8"/>
      <c r="D29" s="25"/>
      <c r="E29" s="23">
        <f t="shared" si="0"/>
        <v>0</v>
      </c>
      <c r="F29" s="20" t="str">
        <f t="shared" si="1"/>
        <v/>
      </c>
      <c r="G29" s="25"/>
      <c r="H29" s="23">
        <f t="shared" si="2"/>
        <v>0</v>
      </c>
      <c r="I29" s="20" t="str">
        <f t="shared" si="3"/>
        <v/>
      </c>
      <c r="J29" s="25"/>
      <c r="K29" s="23">
        <f t="shared" si="4"/>
        <v>0</v>
      </c>
      <c r="L29" s="20" t="str">
        <f t="shared" si="5"/>
        <v/>
      </c>
      <c r="M29" s="25"/>
      <c r="N29" s="23">
        <f t="shared" si="6"/>
        <v>0</v>
      </c>
      <c r="O29" s="20" t="str">
        <f t="shared" si="11"/>
        <v/>
      </c>
      <c r="P29" s="25"/>
      <c r="Q29" s="23">
        <f t="shared" si="7"/>
        <v>0</v>
      </c>
      <c r="R29" s="20" t="str">
        <f t="shared" si="12"/>
        <v/>
      </c>
      <c r="S29" s="25"/>
      <c r="T29" s="23">
        <f t="shared" si="8"/>
        <v>0</v>
      </c>
      <c r="U29" s="20" t="str">
        <f t="shared" si="13"/>
        <v/>
      </c>
      <c r="V29" s="25"/>
      <c r="W29" s="23">
        <f t="shared" si="9"/>
        <v>0</v>
      </c>
      <c r="X29" s="20" t="str">
        <f t="shared" si="14"/>
        <v/>
      </c>
      <c r="Y29" s="25"/>
      <c r="Z29" s="23">
        <f t="shared" si="10"/>
        <v>0</v>
      </c>
      <c r="AA29" s="20" t="str">
        <f t="shared" si="15"/>
        <v/>
      </c>
      <c r="AB29" s="64" t="e">
        <f t="shared" si="16"/>
        <v>#VALUE!</v>
      </c>
      <c r="AC29" s="64" t="e">
        <f t="shared" si="17"/>
        <v>#VALUE!</v>
      </c>
      <c r="AD29" s="20" t="str">
        <f t="shared" si="18"/>
        <v/>
      </c>
    </row>
    <row r="30" spans="1:30" ht="13.2" x14ac:dyDescent="0.25">
      <c r="A30">
        <f>'Fiche + Analyse'!A30</f>
        <v>26</v>
      </c>
      <c r="B30">
        <f>'Fiche + Analyse'!C30</f>
        <v>0</v>
      </c>
      <c r="C30" s="8"/>
      <c r="D30" s="25"/>
      <c r="E30" s="23">
        <f t="shared" si="0"/>
        <v>0</v>
      </c>
      <c r="F30" s="20" t="str">
        <f t="shared" si="1"/>
        <v/>
      </c>
      <c r="G30" s="25"/>
      <c r="H30" s="23">
        <f t="shared" si="2"/>
        <v>0</v>
      </c>
      <c r="I30" s="20" t="str">
        <f t="shared" si="3"/>
        <v/>
      </c>
      <c r="J30" s="25"/>
      <c r="K30" s="23">
        <f t="shared" si="4"/>
        <v>0</v>
      </c>
      <c r="L30" s="20" t="str">
        <f t="shared" si="5"/>
        <v/>
      </c>
      <c r="M30" s="25"/>
      <c r="N30" s="23">
        <f t="shared" si="6"/>
        <v>0</v>
      </c>
      <c r="O30" s="20" t="str">
        <f t="shared" si="11"/>
        <v/>
      </c>
      <c r="P30" s="25"/>
      <c r="Q30" s="23">
        <f t="shared" si="7"/>
        <v>0</v>
      </c>
      <c r="R30" s="20" t="str">
        <f t="shared" si="12"/>
        <v/>
      </c>
      <c r="S30" s="25"/>
      <c r="T30" s="23">
        <f t="shared" si="8"/>
        <v>0</v>
      </c>
      <c r="U30" s="20" t="str">
        <f t="shared" si="13"/>
        <v/>
      </c>
      <c r="V30" s="25"/>
      <c r="W30" s="23">
        <f t="shared" si="9"/>
        <v>0</v>
      </c>
      <c r="X30" s="20" t="str">
        <f t="shared" si="14"/>
        <v/>
      </c>
      <c r="Y30" s="25"/>
      <c r="Z30" s="23">
        <f t="shared" si="10"/>
        <v>0</v>
      </c>
      <c r="AA30" s="20" t="str">
        <f t="shared" si="15"/>
        <v/>
      </c>
      <c r="AB30" s="64" t="e">
        <f t="shared" si="16"/>
        <v>#VALUE!</v>
      </c>
      <c r="AC30" s="64" t="e">
        <f t="shared" si="17"/>
        <v>#VALUE!</v>
      </c>
      <c r="AD30" s="20" t="str">
        <f t="shared" si="18"/>
        <v/>
      </c>
    </row>
    <row r="31" spans="1:30" ht="13.2" x14ac:dyDescent="0.25">
      <c r="A31">
        <f>'Fiche + Analyse'!A31</f>
        <v>27</v>
      </c>
      <c r="B31">
        <f>'Fiche + Analyse'!C31</f>
        <v>0</v>
      </c>
      <c r="C31" s="8"/>
      <c r="D31" s="25"/>
      <c r="E31" s="23">
        <f t="shared" si="0"/>
        <v>0</v>
      </c>
      <c r="F31" s="20" t="str">
        <f t="shared" si="1"/>
        <v/>
      </c>
      <c r="G31" s="25"/>
      <c r="H31" s="23">
        <f t="shared" si="2"/>
        <v>0</v>
      </c>
      <c r="I31" s="20" t="str">
        <f t="shared" si="3"/>
        <v/>
      </c>
      <c r="J31" s="25"/>
      <c r="K31" s="23">
        <f t="shared" si="4"/>
        <v>0</v>
      </c>
      <c r="L31" s="20" t="str">
        <f t="shared" si="5"/>
        <v/>
      </c>
      <c r="M31" s="25"/>
      <c r="N31" s="23">
        <f t="shared" si="6"/>
        <v>0</v>
      </c>
      <c r="O31" s="20" t="str">
        <f t="shared" si="11"/>
        <v/>
      </c>
      <c r="P31" s="25"/>
      <c r="Q31" s="23">
        <f t="shared" si="7"/>
        <v>0</v>
      </c>
      <c r="R31" s="20" t="str">
        <f t="shared" si="12"/>
        <v/>
      </c>
      <c r="S31" s="25"/>
      <c r="T31" s="23">
        <f t="shared" si="8"/>
        <v>0</v>
      </c>
      <c r="U31" s="20" t="str">
        <f t="shared" si="13"/>
        <v/>
      </c>
      <c r="V31" s="25"/>
      <c r="W31" s="23">
        <f t="shared" si="9"/>
        <v>0</v>
      </c>
      <c r="X31" s="20" t="str">
        <f t="shared" si="14"/>
        <v/>
      </c>
      <c r="Y31" s="25"/>
      <c r="Z31" s="23">
        <f t="shared" si="10"/>
        <v>0</v>
      </c>
      <c r="AA31" s="20" t="str">
        <f t="shared" si="15"/>
        <v/>
      </c>
      <c r="AB31" s="64" t="e">
        <f t="shared" si="16"/>
        <v>#VALUE!</v>
      </c>
      <c r="AC31" s="64" t="e">
        <f t="shared" si="17"/>
        <v>#VALUE!</v>
      </c>
      <c r="AD31" s="20" t="str">
        <f t="shared" si="18"/>
        <v/>
      </c>
    </row>
    <row r="32" spans="1:30" ht="13.2" x14ac:dyDescent="0.25">
      <c r="A32">
        <f>'Fiche + Analyse'!A32</f>
        <v>28</v>
      </c>
      <c r="B32">
        <f>'Fiche + Analyse'!C32</f>
        <v>0</v>
      </c>
      <c r="C32" s="8"/>
      <c r="D32" s="25"/>
      <c r="E32" s="23">
        <f t="shared" si="0"/>
        <v>0</v>
      </c>
      <c r="F32" s="20" t="str">
        <f t="shared" si="1"/>
        <v/>
      </c>
      <c r="G32" s="25"/>
      <c r="H32" s="23">
        <f t="shared" si="2"/>
        <v>0</v>
      </c>
      <c r="I32" s="20" t="str">
        <f t="shared" si="3"/>
        <v/>
      </c>
      <c r="J32" s="25"/>
      <c r="K32" s="23">
        <f t="shared" si="4"/>
        <v>0</v>
      </c>
      <c r="L32" s="20" t="str">
        <f t="shared" si="5"/>
        <v/>
      </c>
      <c r="M32" s="25"/>
      <c r="N32" s="23">
        <f t="shared" si="6"/>
        <v>0</v>
      </c>
      <c r="O32" s="20" t="str">
        <f t="shared" si="11"/>
        <v/>
      </c>
      <c r="P32" s="25"/>
      <c r="Q32" s="23">
        <f t="shared" si="7"/>
        <v>0</v>
      </c>
      <c r="R32" s="20" t="str">
        <f t="shared" si="12"/>
        <v/>
      </c>
      <c r="S32" s="25"/>
      <c r="T32" s="23">
        <f t="shared" si="8"/>
        <v>0</v>
      </c>
      <c r="U32" s="20" t="str">
        <f t="shared" si="13"/>
        <v/>
      </c>
      <c r="V32" s="25"/>
      <c r="W32" s="23">
        <f t="shared" si="9"/>
        <v>0</v>
      </c>
      <c r="X32" s="20" t="str">
        <f t="shared" si="14"/>
        <v/>
      </c>
      <c r="Y32" s="25"/>
      <c r="Z32" s="23">
        <f t="shared" si="10"/>
        <v>0</v>
      </c>
      <c r="AA32" s="20" t="str">
        <f t="shared" si="15"/>
        <v/>
      </c>
      <c r="AB32" s="64" t="e">
        <f t="shared" si="16"/>
        <v>#VALUE!</v>
      </c>
      <c r="AC32" s="64" t="e">
        <f t="shared" si="17"/>
        <v>#VALUE!</v>
      </c>
      <c r="AD32" s="20" t="str">
        <f t="shared" si="18"/>
        <v/>
      </c>
    </row>
    <row r="33" spans="1:30" ht="13.2" x14ac:dyDescent="0.25">
      <c r="A33">
        <f>'Fiche + Analyse'!A33</f>
        <v>29</v>
      </c>
      <c r="B33">
        <f>'Fiche + Analyse'!C33</f>
        <v>0</v>
      </c>
      <c r="C33" s="8"/>
      <c r="D33" s="25"/>
      <c r="E33" s="23">
        <f t="shared" si="0"/>
        <v>0</v>
      </c>
      <c r="F33" s="20" t="str">
        <f t="shared" si="1"/>
        <v/>
      </c>
      <c r="G33" s="25"/>
      <c r="H33" s="23">
        <f t="shared" si="2"/>
        <v>0</v>
      </c>
      <c r="I33" s="20" t="str">
        <f t="shared" si="3"/>
        <v/>
      </c>
      <c r="J33" s="25"/>
      <c r="K33" s="23">
        <f t="shared" si="4"/>
        <v>0</v>
      </c>
      <c r="L33" s="20" t="str">
        <f t="shared" si="5"/>
        <v/>
      </c>
      <c r="M33" s="25"/>
      <c r="N33" s="23">
        <f t="shared" si="6"/>
        <v>0</v>
      </c>
      <c r="O33" s="20" t="str">
        <f t="shared" si="11"/>
        <v/>
      </c>
      <c r="P33" s="25"/>
      <c r="Q33" s="23">
        <f t="shared" si="7"/>
        <v>0</v>
      </c>
      <c r="R33" s="20" t="str">
        <f t="shared" si="12"/>
        <v/>
      </c>
      <c r="S33" s="25"/>
      <c r="T33" s="23">
        <f t="shared" si="8"/>
        <v>0</v>
      </c>
      <c r="U33" s="20" t="str">
        <f t="shared" si="13"/>
        <v/>
      </c>
      <c r="V33" s="25"/>
      <c r="W33" s="23">
        <f t="shared" si="9"/>
        <v>0</v>
      </c>
      <c r="X33" s="20" t="str">
        <f t="shared" si="14"/>
        <v/>
      </c>
      <c r="Y33" s="25"/>
      <c r="Z33" s="23">
        <f t="shared" si="10"/>
        <v>0</v>
      </c>
      <c r="AA33" s="20" t="str">
        <f t="shared" si="15"/>
        <v/>
      </c>
      <c r="AB33" s="64" t="e">
        <f t="shared" si="16"/>
        <v>#VALUE!</v>
      </c>
      <c r="AC33" s="64" t="e">
        <f t="shared" si="17"/>
        <v>#VALUE!</v>
      </c>
      <c r="AD33" s="20" t="str">
        <f t="shared" si="18"/>
        <v/>
      </c>
    </row>
    <row r="34" spans="1:30" ht="13.2" x14ac:dyDescent="0.25">
      <c r="A34">
        <f>'Fiche + Analyse'!A34</f>
        <v>30</v>
      </c>
      <c r="B34">
        <f>'Fiche + Analyse'!C34</f>
        <v>0</v>
      </c>
      <c r="C34" s="8"/>
      <c r="D34" s="25"/>
      <c r="E34" s="23">
        <f t="shared" si="0"/>
        <v>0</v>
      </c>
      <c r="F34" s="20" t="str">
        <f t="shared" si="1"/>
        <v/>
      </c>
      <c r="G34" s="25"/>
      <c r="H34" s="23">
        <f t="shared" si="2"/>
        <v>0</v>
      </c>
      <c r="I34" s="20" t="str">
        <f t="shared" si="3"/>
        <v/>
      </c>
      <c r="J34" s="25"/>
      <c r="K34" s="23">
        <f t="shared" si="4"/>
        <v>0</v>
      </c>
      <c r="L34" s="20" t="str">
        <f t="shared" si="5"/>
        <v/>
      </c>
      <c r="M34" s="25"/>
      <c r="N34" s="23">
        <f t="shared" si="6"/>
        <v>0</v>
      </c>
      <c r="O34" s="20" t="str">
        <f t="shared" si="11"/>
        <v/>
      </c>
      <c r="P34" s="25"/>
      <c r="Q34" s="23">
        <f t="shared" si="7"/>
        <v>0</v>
      </c>
      <c r="R34" s="20" t="str">
        <f t="shared" si="12"/>
        <v/>
      </c>
      <c r="S34" s="25"/>
      <c r="T34" s="23">
        <f t="shared" si="8"/>
        <v>0</v>
      </c>
      <c r="U34" s="20" t="str">
        <f t="shared" si="13"/>
        <v/>
      </c>
      <c r="V34" s="25"/>
      <c r="W34" s="23">
        <f t="shared" si="9"/>
        <v>0</v>
      </c>
      <c r="X34" s="20" t="str">
        <f t="shared" si="14"/>
        <v/>
      </c>
      <c r="Y34" s="25"/>
      <c r="Z34" s="23">
        <f t="shared" si="10"/>
        <v>0</v>
      </c>
      <c r="AA34" s="20" t="str">
        <f t="shared" si="15"/>
        <v/>
      </c>
      <c r="AB34" s="64" t="e">
        <f t="shared" si="16"/>
        <v>#VALUE!</v>
      </c>
      <c r="AC34" s="64" t="e">
        <f t="shared" si="17"/>
        <v>#VALUE!</v>
      </c>
      <c r="AD34" s="20" t="str">
        <f t="shared" si="18"/>
        <v/>
      </c>
    </row>
    <row r="35" spans="1:30" ht="13.2" x14ac:dyDescent="0.25">
      <c r="A35">
        <f>'Fiche + Analyse'!A35</f>
        <v>31</v>
      </c>
      <c r="B35">
        <f>'Fiche + Analyse'!C35</f>
        <v>0</v>
      </c>
      <c r="C35" s="8"/>
      <c r="D35" s="25"/>
      <c r="E35" s="23">
        <f t="shared" si="0"/>
        <v>0</v>
      </c>
      <c r="F35" s="20" t="str">
        <f t="shared" si="1"/>
        <v/>
      </c>
      <c r="G35" s="25"/>
      <c r="H35" s="23">
        <f t="shared" si="2"/>
        <v>0</v>
      </c>
      <c r="I35" s="20" t="str">
        <f t="shared" si="3"/>
        <v/>
      </c>
      <c r="J35" s="25"/>
      <c r="K35" s="23">
        <f t="shared" si="4"/>
        <v>0</v>
      </c>
      <c r="L35" s="20" t="str">
        <f t="shared" si="5"/>
        <v/>
      </c>
      <c r="M35" s="25"/>
      <c r="N35" s="23">
        <f t="shared" si="6"/>
        <v>0</v>
      </c>
      <c r="O35" s="20" t="str">
        <f t="shared" si="11"/>
        <v/>
      </c>
      <c r="P35" s="25"/>
      <c r="Q35" s="23">
        <f t="shared" si="7"/>
        <v>0</v>
      </c>
      <c r="R35" s="20" t="str">
        <f t="shared" si="12"/>
        <v/>
      </c>
      <c r="S35" s="25"/>
      <c r="T35" s="23">
        <f t="shared" si="8"/>
        <v>0</v>
      </c>
      <c r="U35" s="20" t="str">
        <f t="shared" si="13"/>
        <v/>
      </c>
      <c r="V35" s="25"/>
      <c r="W35" s="23">
        <f t="shared" si="9"/>
        <v>0</v>
      </c>
      <c r="X35" s="20" t="str">
        <f t="shared" si="14"/>
        <v/>
      </c>
      <c r="Y35" s="25"/>
      <c r="Z35" s="23">
        <f t="shared" si="10"/>
        <v>0</v>
      </c>
      <c r="AA35" s="20" t="str">
        <f t="shared" si="15"/>
        <v/>
      </c>
      <c r="AB35" s="64" t="e">
        <f t="shared" si="16"/>
        <v>#VALUE!</v>
      </c>
      <c r="AC35" s="64" t="e">
        <f t="shared" si="17"/>
        <v>#VALUE!</v>
      </c>
      <c r="AD35" s="20" t="str">
        <f t="shared" si="18"/>
        <v/>
      </c>
    </row>
    <row r="36" spans="1:30" ht="13.2" x14ac:dyDescent="0.25">
      <c r="A36">
        <f>'Fiche + Analyse'!A36</f>
        <v>32</v>
      </c>
      <c r="B36">
        <f>'Fiche + Analyse'!C36</f>
        <v>0</v>
      </c>
      <c r="C36" s="8"/>
      <c r="D36" s="25"/>
      <c r="E36" s="23">
        <f t="shared" si="0"/>
        <v>0</v>
      </c>
      <c r="F36" s="20" t="str">
        <f t="shared" si="1"/>
        <v/>
      </c>
      <c r="G36" s="25"/>
      <c r="H36" s="23">
        <f t="shared" si="2"/>
        <v>0</v>
      </c>
      <c r="I36" s="20" t="str">
        <f t="shared" si="3"/>
        <v/>
      </c>
      <c r="J36" s="25"/>
      <c r="K36" s="23">
        <f t="shared" si="4"/>
        <v>0</v>
      </c>
      <c r="L36" s="20" t="str">
        <f t="shared" si="5"/>
        <v/>
      </c>
      <c r="M36" s="25"/>
      <c r="N36" s="23">
        <f t="shared" si="6"/>
        <v>0</v>
      </c>
      <c r="O36" s="20" t="str">
        <f t="shared" si="11"/>
        <v/>
      </c>
      <c r="P36" s="25"/>
      <c r="Q36" s="23">
        <f t="shared" si="7"/>
        <v>0</v>
      </c>
      <c r="R36" s="20" t="str">
        <f t="shared" si="12"/>
        <v/>
      </c>
      <c r="S36" s="25"/>
      <c r="T36" s="23">
        <f t="shared" si="8"/>
        <v>0</v>
      </c>
      <c r="U36" s="20" t="str">
        <f t="shared" si="13"/>
        <v/>
      </c>
      <c r="V36" s="25"/>
      <c r="W36" s="23">
        <f t="shared" si="9"/>
        <v>0</v>
      </c>
      <c r="X36" s="20" t="str">
        <f t="shared" si="14"/>
        <v/>
      </c>
      <c r="Y36" s="25"/>
      <c r="Z36" s="23">
        <f t="shared" si="10"/>
        <v>0</v>
      </c>
      <c r="AA36" s="20" t="str">
        <f t="shared" si="15"/>
        <v/>
      </c>
      <c r="AB36" s="64" t="e">
        <f t="shared" si="16"/>
        <v>#VALUE!</v>
      </c>
      <c r="AC36" s="64" t="e">
        <f t="shared" si="17"/>
        <v>#VALUE!</v>
      </c>
      <c r="AD36" s="20" t="str">
        <f t="shared" si="18"/>
        <v/>
      </c>
    </row>
    <row r="37" spans="1:30" ht="13.2" x14ac:dyDescent="0.25">
      <c r="A37">
        <f>'Fiche + Analyse'!A37</f>
        <v>33</v>
      </c>
      <c r="B37">
        <f>'Fiche + Analyse'!C37</f>
        <v>0</v>
      </c>
      <c r="C37" s="8"/>
      <c r="D37" s="25"/>
      <c r="E37" s="23">
        <f t="shared" si="0"/>
        <v>0</v>
      </c>
      <c r="F37" s="20" t="str">
        <f t="shared" si="1"/>
        <v/>
      </c>
      <c r="G37" s="25"/>
      <c r="H37" s="23">
        <f t="shared" si="2"/>
        <v>0</v>
      </c>
      <c r="I37" s="20" t="str">
        <f t="shared" si="3"/>
        <v/>
      </c>
      <c r="J37" s="25"/>
      <c r="K37" s="23">
        <f t="shared" si="4"/>
        <v>0</v>
      </c>
      <c r="L37" s="20" t="str">
        <f t="shared" si="5"/>
        <v/>
      </c>
      <c r="M37" s="25"/>
      <c r="N37" s="23">
        <f t="shared" si="6"/>
        <v>0</v>
      </c>
      <c r="O37" s="20" t="str">
        <f t="shared" si="11"/>
        <v/>
      </c>
      <c r="P37" s="25"/>
      <c r="Q37" s="23">
        <f t="shared" si="7"/>
        <v>0</v>
      </c>
      <c r="R37" s="20" t="str">
        <f t="shared" si="12"/>
        <v/>
      </c>
      <c r="S37" s="25"/>
      <c r="T37" s="23">
        <f t="shared" si="8"/>
        <v>0</v>
      </c>
      <c r="U37" s="20" t="str">
        <f t="shared" si="13"/>
        <v/>
      </c>
      <c r="V37" s="25"/>
      <c r="W37" s="23">
        <f t="shared" si="9"/>
        <v>0</v>
      </c>
      <c r="X37" s="20" t="str">
        <f t="shared" si="14"/>
        <v/>
      </c>
      <c r="Y37" s="25"/>
      <c r="Z37" s="23">
        <f t="shared" si="10"/>
        <v>0</v>
      </c>
      <c r="AA37" s="20" t="str">
        <f t="shared" si="15"/>
        <v/>
      </c>
      <c r="AB37" s="64" t="e">
        <f t="shared" si="16"/>
        <v>#VALUE!</v>
      </c>
      <c r="AC37" s="64" t="e">
        <f t="shared" si="17"/>
        <v>#VALUE!</v>
      </c>
      <c r="AD37" s="20" t="str">
        <f t="shared" si="18"/>
        <v/>
      </c>
    </row>
    <row r="38" spans="1:30" ht="13.2" x14ac:dyDescent="0.25">
      <c r="A38">
        <f>'Fiche + Analyse'!A38</f>
        <v>34</v>
      </c>
      <c r="B38">
        <f>'Fiche + Analyse'!C38</f>
        <v>0</v>
      </c>
      <c r="C38" s="8"/>
      <c r="D38" s="25"/>
      <c r="E38" s="23">
        <f t="shared" si="0"/>
        <v>0</v>
      </c>
      <c r="F38" s="20" t="str">
        <f t="shared" si="1"/>
        <v/>
      </c>
      <c r="G38" s="25"/>
      <c r="H38" s="23">
        <f t="shared" si="2"/>
        <v>0</v>
      </c>
      <c r="I38" s="20" t="str">
        <f t="shared" si="3"/>
        <v/>
      </c>
      <c r="J38" s="25"/>
      <c r="K38" s="23">
        <f t="shared" si="4"/>
        <v>0</v>
      </c>
      <c r="L38" s="20" t="str">
        <f t="shared" si="5"/>
        <v/>
      </c>
      <c r="M38" s="25"/>
      <c r="N38" s="23">
        <f t="shared" si="6"/>
        <v>0</v>
      </c>
      <c r="O38" s="20" t="str">
        <f t="shared" si="11"/>
        <v/>
      </c>
      <c r="P38" s="25"/>
      <c r="Q38" s="23">
        <f t="shared" si="7"/>
        <v>0</v>
      </c>
      <c r="R38" s="20" t="str">
        <f t="shared" si="12"/>
        <v/>
      </c>
      <c r="S38" s="25"/>
      <c r="T38" s="23">
        <f t="shared" si="8"/>
        <v>0</v>
      </c>
      <c r="U38" s="20" t="str">
        <f t="shared" si="13"/>
        <v/>
      </c>
      <c r="V38" s="25"/>
      <c r="W38" s="23">
        <f t="shared" si="9"/>
        <v>0</v>
      </c>
      <c r="X38" s="20" t="str">
        <f t="shared" si="14"/>
        <v/>
      </c>
      <c r="Y38" s="25"/>
      <c r="Z38" s="23">
        <f t="shared" si="10"/>
        <v>0</v>
      </c>
      <c r="AA38" s="20" t="str">
        <f t="shared" si="15"/>
        <v/>
      </c>
      <c r="AB38" s="64" t="e">
        <f t="shared" si="16"/>
        <v>#VALUE!</v>
      </c>
      <c r="AC38" s="64" t="e">
        <f t="shared" si="17"/>
        <v>#VALUE!</v>
      </c>
      <c r="AD38" s="20" t="str">
        <f t="shared" si="18"/>
        <v/>
      </c>
    </row>
    <row r="39" spans="1:30" ht="13.2" x14ac:dyDescent="0.25">
      <c r="A39">
        <f>'Fiche + Analyse'!A39</f>
        <v>35</v>
      </c>
      <c r="B39">
        <f>'Fiche + Analyse'!C39</f>
        <v>0</v>
      </c>
      <c r="C39" s="8"/>
      <c r="D39" s="25"/>
      <c r="E39" s="23">
        <f t="shared" si="0"/>
        <v>0</v>
      </c>
      <c r="F39" s="20" t="str">
        <f t="shared" si="1"/>
        <v/>
      </c>
      <c r="G39" s="25"/>
      <c r="H39" s="23">
        <f t="shared" si="2"/>
        <v>0</v>
      </c>
      <c r="I39" s="20" t="str">
        <f t="shared" si="3"/>
        <v/>
      </c>
      <c r="J39" s="25"/>
      <c r="K39" s="23">
        <f t="shared" si="4"/>
        <v>0</v>
      </c>
      <c r="L39" s="20" t="str">
        <f t="shared" si="5"/>
        <v/>
      </c>
      <c r="M39" s="25"/>
      <c r="N39" s="23">
        <f t="shared" si="6"/>
        <v>0</v>
      </c>
      <c r="O39" s="20" t="str">
        <f t="shared" si="11"/>
        <v/>
      </c>
      <c r="P39" s="25"/>
      <c r="Q39" s="23">
        <f t="shared" si="7"/>
        <v>0</v>
      </c>
      <c r="R39" s="20" t="str">
        <f t="shared" si="12"/>
        <v/>
      </c>
      <c r="S39" s="25"/>
      <c r="T39" s="23">
        <f t="shared" si="8"/>
        <v>0</v>
      </c>
      <c r="U39" s="20" t="str">
        <f t="shared" si="13"/>
        <v/>
      </c>
      <c r="V39" s="25"/>
      <c r="W39" s="23">
        <f t="shared" si="9"/>
        <v>0</v>
      </c>
      <c r="X39" s="20" t="str">
        <f t="shared" si="14"/>
        <v/>
      </c>
      <c r="Y39" s="25"/>
      <c r="Z39" s="23">
        <f t="shared" si="10"/>
        <v>0</v>
      </c>
      <c r="AA39" s="20" t="str">
        <f t="shared" si="15"/>
        <v/>
      </c>
      <c r="AB39" s="64" t="e">
        <f t="shared" si="16"/>
        <v>#VALUE!</v>
      </c>
      <c r="AC39" s="64" t="e">
        <f t="shared" si="17"/>
        <v>#VALUE!</v>
      </c>
      <c r="AD39" s="20" t="str">
        <f t="shared" si="18"/>
        <v/>
      </c>
    </row>
    <row r="40" spans="1:30" ht="13.2" x14ac:dyDescent="0.25">
      <c r="A40">
        <f>'Fiche + Analyse'!A40</f>
        <v>36</v>
      </c>
      <c r="B40">
        <f>'Fiche + Analyse'!C40</f>
        <v>0</v>
      </c>
      <c r="C40" s="8"/>
      <c r="D40" s="25"/>
      <c r="E40" s="23">
        <f t="shared" si="0"/>
        <v>0</v>
      </c>
      <c r="F40" s="20" t="str">
        <f t="shared" si="1"/>
        <v/>
      </c>
      <c r="G40" s="25"/>
      <c r="H40" s="23">
        <f t="shared" si="2"/>
        <v>0</v>
      </c>
      <c r="I40" s="20" t="str">
        <f t="shared" si="3"/>
        <v/>
      </c>
      <c r="J40" s="25"/>
      <c r="K40" s="23">
        <f t="shared" si="4"/>
        <v>0</v>
      </c>
      <c r="L40" s="20" t="str">
        <f t="shared" si="5"/>
        <v/>
      </c>
      <c r="M40" s="25"/>
      <c r="N40" s="23">
        <f t="shared" si="6"/>
        <v>0</v>
      </c>
      <c r="O40" s="20" t="str">
        <f t="shared" si="11"/>
        <v/>
      </c>
      <c r="P40" s="25"/>
      <c r="Q40" s="23">
        <f t="shared" si="7"/>
        <v>0</v>
      </c>
      <c r="R40" s="20" t="str">
        <f t="shared" si="12"/>
        <v/>
      </c>
      <c r="S40" s="25"/>
      <c r="T40" s="23">
        <f t="shared" si="8"/>
        <v>0</v>
      </c>
      <c r="U40" s="20" t="str">
        <f t="shared" si="13"/>
        <v/>
      </c>
      <c r="V40" s="25"/>
      <c r="W40" s="23">
        <f t="shared" si="9"/>
        <v>0</v>
      </c>
      <c r="X40" s="20" t="str">
        <f t="shared" si="14"/>
        <v/>
      </c>
      <c r="Y40" s="25"/>
      <c r="Z40" s="23">
        <f t="shared" si="10"/>
        <v>0</v>
      </c>
      <c r="AA40" s="20" t="str">
        <f t="shared" si="15"/>
        <v/>
      </c>
      <c r="AB40" s="64" t="e">
        <f t="shared" si="16"/>
        <v>#VALUE!</v>
      </c>
      <c r="AC40" s="64" t="e">
        <f t="shared" si="17"/>
        <v>#VALUE!</v>
      </c>
      <c r="AD40" s="20" t="str">
        <f t="shared" si="18"/>
        <v/>
      </c>
    </row>
    <row r="41" spans="1:30" ht="13.2" x14ac:dyDescent="0.25">
      <c r="A41">
        <f>'Fiche + Analyse'!A41</f>
        <v>37</v>
      </c>
      <c r="B41">
        <f>'Fiche + Analyse'!C41</f>
        <v>0</v>
      </c>
      <c r="C41" s="8"/>
      <c r="D41" s="25"/>
      <c r="E41" s="23">
        <f t="shared" si="0"/>
        <v>0</v>
      </c>
      <c r="F41" s="20" t="str">
        <f t="shared" si="1"/>
        <v/>
      </c>
      <c r="G41" s="25"/>
      <c r="H41" s="23">
        <f t="shared" si="2"/>
        <v>0</v>
      </c>
      <c r="I41" s="20" t="str">
        <f t="shared" si="3"/>
        <v/>
      </c>
      <c r="J41" s="25"/>
      <c r="K41" s="23">
        <f t="shared" si="4"/>
        <v>0</v>
      </c>
      <c r="L41" s="20" t="str">
        <f t="shared" si="5"/>
        <v/>
      </c>
      <c r="M41" s="25"/>
      <c r="N41" s="23">
        <f t="shared" si="6"/>
        <v>0</v>
      </c>
      <c r="O41" s="20" t="str">
        <f t="shared" si="11"/>
        <v/>
      </c>
      <c r="P41" s="25"/>
      <c r="Q41" s="23">
        <f t="shared" si="7"/>
        <v>0</v>
      </c>
      <c r="R41" s="20" t="str">
        <f t="shared" si="12"/>
        <v/>
      </c>
      <c r="S41" s="25"/>
      <c r="T41" s="23">
        <f t="shared" si="8"/>
        <v>0</v>
      </c>
      <c r="U41" s="20" t="str">
        <f t="shared" si="13"/>
        <v/>
      </c>
      <c r="V41" s="25"/>
      <c r="W41" s="23">
        <f t="shared" si="9"/>
        <v>0</v>
      </c>
      <c r="X41" s="20" t="str">
        <f t="shared" si="14"/>
        <v/>
      </c>
      <c r="Y41" s="25"/>
      <c r="Z41" s="23">
        <f t="shared" si="10"/>
        <v>0</v>
      </c>
      <c r="AA41" s="20" t="str">
        <f t="shared" si="15"/>
        <v/>
      </c>
      <c r="AB41" s="64" t="e">
        <f t="shared" si="16"/>
        <v>#VALUE!</v>
      </c>
      <c r="AC41" s="64" t="e">
        <f t="shared" si="17"/>
        <v>#VALUE!</v>
      </c>
      <c r="AD41" s="20" t="str">
        <f t="shared" si="18"/>
        <v/>
      </c>
    </row>
    <row r="42" spans="1:30" ht="13.2" x14ac:dyDescent="0.25">
      <c r="A42">
        <f>'Fiche + Analyse'!A42</f>
        <v>38</v>
      </c>
      <c r="B42">
        <f>'Fiche + Analyse'!C42</f>
        <v>0</v>
      </c>
      <c r="C42" s="8"/>
      <c r="D42" s="25"/>
      <c r="E42" s="23">
        <f t="shared" si="0"/>
        <v>0</v>
      </c>
      <c r="F42" s="20" t="str">
        <f t="shared" si="1"/>
        <v/>
      </c>
      <c r="G42" s="25"/>
      <c r="H42" s="23">
        <f t="shared" si="2"/>
        <v>0</v>
      </c>
      <c r="I42" s="20" t="str">
        <f t="shared" si="3"/>
        <v/>
      </c>
      <c r="J42" s="25"/>
      <c r="K42" s="23">
        <f t="shared" si="4"/>
        <v>0</v>
      </c>
      <c r="L42" s="20" t="str">
        <f t="shared" si="5"/>
        <v/>
      </c>
      <c r="M42" s="25"/>
      <c r="N42" s="23">
        <f t="shared" si="6"/>
        <v>0</v>
      </c>
      <c r="O42" s="20" t="str">
        <f t="shared" si="11"/>
        <v/>
      </c>
      <c r="P42" s="25"/>
      <c r="Q42" s="23">
        <f t="shared" si="7"/>
        <v>0</v>
      </c>
      <c r="R42" s="20" t="str">
        <f t="shared" si="12"/>
        <v/>
      </c>
      <c r="S42" s="25"/>
      <c r="T42" s="23">
        <f t="shared" si="8"/>
        <v>0</v>
      </c>
      <c r="U42" s="20" t="str">
        <f t="shared" si="13"/>
        <v/>
      </c>
      <c r="V42" s="25"/>
      <c r="W42" s="23">
        <f t="shared" si="9"/>
        <v>0</v>
      </c>
      <c r="X42" s="20" t="str">
        <f t="shared" si="14"/>
        <v/>
      </c>
      <c r="Y42" s="25"/>
      <c r="Z42" s="23">
        <f t="shared" si="10"/>
        <v>0</v>
      </c>
      <c r="AA42" s="20" t="str">
        <f t="shared" si="15"/>
        <v/>
      </c>
      <c r="AB42" s="64" t="e">
        <f t="shared" si="16"/>
        <v>#VALUE!</v>
      </c>
      <c r="AC42" s="64" t="e">
        <f t="shared" si="17"/>
        <v>#VALUE!</v>
      </c>
      <c r="AD42" s="20" t="str">
        <f t="shared" si="18"/>
        <v/>
      </c>
    </row>
    <row r="43" spans="1:30" ht="13.2" x14ac:dyDescent="0.25">
      <c r="A43">
        <f>'Fiche + Analyse'!A43</f>
        <v>39</v>
      </c>
      <c r="B43">
        <f>'Fiche + Analyse'!C43</f>
        <v>0</v>
      </c>
      <c r="C43" s="8"/>
      <c r="D43" s="25"/>
      <c r="E43" s="23">
        <f t="shared" si="0"/>
        <v>0</v>
      </c>
      <c r="F43" s="20" t="str">
        <f t="shared" si="1"/>
        <v/>
      </c>
      <c r="G43" s="25"/>
      <c r="H43" s="23">
        <f t="shared" si="2"/>
        <v>0</v>
      </c>
      <c r="I43" s="20" t="str">
        <f t="shared" si="3"/>
        <v/>
      </c>
      <c r="J43" s="25"/>
      <c r="K43" s="23">
        <f t="shared" si="4"/>
        <v>0</v>
      </c>
      <c r="L43" s="20" t="str">
        <f t="shared" si="5"/>
        <v/>
      </c>
      <c r="M43" s="25"/>
      <c r="N43" s="23">
        <f t="shared" si="6"/>
        <v>0</v>
      </c>
      <c r="O43" s="20" t="str">
        <f t="shared" si="11"/>
        <v/>
      </c>
      <c r="P43" s="25"/>
      <c r="Q43" s="23">
        <f t="shared" si="7"/>
        <v>0</v>
      </c>
      <c r="R43" s="20" t="str">
        <f t="shared" si="12"/>
        <v/>
      </c>
      <c r="S43" s="25"/>
      <c r="T43" s="23">
        <f t="shared" si="8"/>
        <v>0</v>
      </c>
      <c r="U43" s="20" t="str">
        <f t="shared" si="13"/>
        <v/>
      </c>
      <c r="V43" s="25"/>
      <c r="W43" s="23">
        <f t="shared" si="9"/>
        <v>0</v>
      </c>
      <c r="X43" s="20" t="str">
        <f t="shared" si="14"/>
        <v/>
      </c>
      <c r="Y43" s="25"/>
      <c r="Z43" s="23">
        <f t="shared" si="10"/>
        <v>0</v>
      </c>
      <c r="AA43" s="20" t="str">
        <f t="shared" si="15"/>
        <v/>
      </c>
      <c r="AB43" s="64" t="e">
        <f t="shared" si="16"/>
        <v>#VALUE!</v>
      </c>
      <c r="AC43" s="64" t="e">
        <f t="shared" si="17"/>
        <v>#VALUE!</v>
      </c>
      <c r="AD43" s="20" t="str">
        <f t="shared" si="18"/>
        <v/>
      </c>
    </row>
    <row r="44" spans="1:30" ht="13.2" x14ac:dyDescent="0.25">
      <c r="A44" s="29">
        <f>'Fiche + Analyse'!A44</f>
        <v>40</v>
      </c>
      <c r="B44" s="29">
        <f>'Fiche + Analyse'!C44</f>
        <v>0</v>
      </c>
      <c r="C44" s="30"/>
      <c r="D44" s="36"/>
      <c r="E44" s="23">
        <f t="shared" si="0"/>
        <v>0</v>
      </c>
      <c r="F44" s="20" t="str">
        <f t="shared" si="1"/>
        <v/>
      </c>
      <c r="G44" s="36"/>
      <c r="H44" s="23">
        <f t="shared" si="2"/>
        <v>0</v>
      </c>
      <c r="I44" s="20" t="str">
        <f t="shared" si="3"/>
        <v/>
      </c>
      <c r="J44" s="36"/>
      <c r="K44" s="23">
        <f t="shared" si="4"/>
        <v>0</v>
      </c>
      <c r="L44" s="20" t="str">
        <f t="shared" si="5"/>
        <v/>
      </c>
      <c r="M44" s="36"/>
      <c r="N44" s="23">
        <f t="shared" si="6"/>
        <v>0</v>
      </c>
      <c r="O44" s="20" t="str">
        <f t="shared" si="11"/>
        <v/>
      </c>
      <c r="P44" s="36"/>
      <c r="Q44" s="23">
        <f t="shared" si="7"/>
        <v>0</v>
      </c>
      <c r="R44" s="20" t="str">
        <f t="shared" si="12"/>
        <v/>
      </c>
      <c r="S44" s="36"/>
      <c r="T44" s="23">
        <f t="shared" si="8"/>
        <v>0</v>
      </c>
      <c r="U44" s="20" t="str">
        <f t="shared" si="13"/>
        <v/>
      </c>
      <c r="V44" s="36"/>
      <c r="W44" s="23">
        <f t="shared" si="9"/>
        <v>0</v>
      </c>
      <c r="X44" s="20" t="str">
        <f t="shared" si="14"/>
        <v/>
      </c>
      <c r="Y44" s="36"/>
      <c r="Z44" s="23">
        <f t="shared" si="10"/>
        <v>0</v>
      </c>
      <c r="AA44" s="20" t="str">
        <f t="shared" si="15"/>
        <v/>
      </c>
      <c r="AB44" s="64" t="e">
        <f t="shared" si="16"/>
        <v>#VALUE!</v>
      </c>
      <c r="AC44" s="64" t="e">
        <f t="shared" si="17"/>
        <v>#VALUE!</v>
      </c>
      <c r="AD44" s="20" t="str">
        <f t="shared" si="18"/>
        <v/>
      </c>
    </row>
    <row r="45" spans="1:30" ht="13.2" x14ac:dyDescent="0.25">
      <c r="C45" s="8"/>
      <c r="D45" s="25"/>
      <c r="E45" s="7"/>
      <c r="F45" s="20"/>
      <c r="G45" s="25"/>
      <c r="H45" s="7"/>
      <c r="I45" s="20"/>
      <c r="J45" s="25"/>
      <c r="K45" s="7"/>
      <c r="L45" s="20"/>
      <c r="M45" s="25"/>
      <c r="N45" s="7"/>
      <c r="O45" s="20"/>
      <c r="P45" s="25"/>
      <c r="Q45" s="7"/>
      <c r="R45" s="20"/>
      <c r="S45" s="25"/>
      <c r="T45" s="7"/>
      <c r="U45" s="20"/>
      <c r="V45" s="25"/>
      <c r="W45" s="7"/>
      <c r="X45" s="20"/>
      <c r="Y45" s="25"/>
      <c r="Z45" s="7"/>
      <c r="AA45" s="20"/>
      <c r="AB45" s="63"/>
      <c r="AC45" s="63"/>
    </row>
    <row r="46" spans="1:30" ht="13.2" x14ac:dyDescent="0.25">
      <c r="A46" s="32"/>
      <c r="B46" s="33" t="s">
        <v>40</v>
      </c>
      <c r="C46" s="34" t="e">
        <f>AVERAGE(C5:C44)</f>
        <v>#DIV/0!</v>
      </c>
      <c r="D46" s="35"/>
      <c r="E46" s="38">
        <f>AVERAGE(E5:E44)</f>
        <v>0</v>
      </c>
      <c r="F46" s="41" t="e">
        <f>E46-$C$46</f>
        <v>#DIV/0!</v>
      </c>
      <c r="G46" s="35"/>
      <c r="H46" s="38">
        <f>AVERAGE(H5:H44)</f>
        <v>0</v>
      </c>
      <c r="I46" s="41" t="e">
        <f>H46-$C$46</f>
        <v>#DIV/0!</v>
      </c>
      <c r="J46" s="35"/>
      <c r="K46" s="38">
        <f>AVERAGE(K5:K44)</f>
        <v>0</v>
      </c>
      <c r="L46" s="41" t="e">
        <f>K46-$C$46</f>
        <v>#DIV/0!</v>
      </c>
      <c r="M46" s="35"/>
      <c r="N46" s="38">
        <f>AVERAGE(N5:N44)</f>
        <v>0</v>
      </c>
      <c r="O46" s="41" t="e">
        <f>N46-$C$46</f>
        <v>#DIV/0!</v>
      </c>
      <c r="P46" s="35"/>
      <c r="Q46" s="38">
        <f>AVERAGE(Q5:Q44)</f>
        <v>0</v>
      </c>
      <c r="R46" s="41" t="e">
        <f>Q46-$C$46</f>
        <v>#DIV/0!</v>
      </c>
      <c r="S46" s="35"/>
      <c r="T46" s="38">
        <f>AVERAGE(T5:T44)</f>
        <v>0</v>
      </c>
      <c r="U46" s="41" t="e">
        <f>T46-$C$46</f>
        <v>#DIV/0!</v>
      </c>
      <c r="V46" s="35"/>
      <c r="W46" s="38">
        <f>AVERAGE(W5:W44)</f>
        <v>0</v>
      </c>
      <c r="X46" s="41" t="e">
        <f>W46-$C$46</f>
        <v>#DIV/0!</v>
      </c>
      <c r="Y46" s="35"/>
      <c r="Z46" s="38">
        <f>AVERAGE(Z5:Z44)</f>
        <v>0</v>
      </c>
      <c r="AA46" s="41" t="e">
        <f>Z46-$C$46</f>
        <v>#DIV/0!</v>
      </c>
      <c r="AB46" s="65" t="e">
        <f>ROUND(AVERAGEIF(AB5:AB44,"&gt;=1"),1)</f>
        <v>#DIV/0!</v>
      </c>
      <c r="AC46" s="65" t="e">
        <f>AVERAGEIF(AC5:AC44,"&gt;=1")</f>
        <v>#DIV/0!</v>
      </c>
    </row>
    <row r="47" spans="1:30" ht="13.2" x14ac:dyDescent="0.25">
      <c r="A47" s="13" t="s">
        <v>45</v>
      </c>
      <c r="B47">
        <f>'Fiche + Analyse'!C45</f>
        <v>2</v>
      </c>
      <c r="C47" s="8"/>
      <c r="D47" s="25"/>
      <c r="E47" s="6" t="s">
        <v>46</v>
      </c>
      <c r="F47" s="49">
        <f>COUNTIF(F5:F44,"&gt;0")/$B47*100</f>
        <v>0</v>
      </c>
      <c r="G47" s="25"/>
      <c r="H47" s="6" t="s">
        <v>46</v>
      </c>
      <c r="I47" s="49">
        <f>COUNTIF(I5:I44,"&gt;0")/$B47*100</f>
        <v>0</v>
      </c>
      <c r="J47" s="25"/>
      <c r="K47" s="6" t="s">
        <v>46</v>
      </c>
      <c r="L47" s="49">
        <f>COUNTIF(L5:L44,"&gt;0")/$B47*100</f>
        <v>0</v>
      </c>
      <c r="M47" s="25"/>
      <c r="N47" s="6" t="s">
        <v>46</v>
      </c>
      <c r="O47" s="49">
        <f>COUNTIF(O5:O44,"&gt;0")/$B47*100</f>
        <v>0</v>
      </c>
      <c r="P47" s="25"/>
      <c r="Q47" s="6" t="s">
        <v>46</v>
      </c>
      <c r="R47" s="49">
        <f>COUNTIF(R5:R44,"&gt;0")/$B47*100</f>
        <v>0</v>
      </c>
      <c r="S47" s="25"/>
      <c r="T47" s="6" t="s">
        <v>46</v>
      </c>
      <c r="U47" s="49">
        <f>COUNTIF(U5:U44,"&gt;0")/$B47*100</f>
        <v>0</v>
      </c>
      <c r="V47" s="25"/>
      <c r="W47" s="6" t="s">
        <v>46</v>
      </c>
      <c r="X47" s="49">
        <f>COUNTIF(X5:X44,"&gt;0")/$B47*100</f>
        <v>0</v>
      </c>
      <c r="Y47" s="25"/>
      <c r="Z47" s="6" t="s">
        <v>46</v>
      </c>
      <c r="AA47" s="49">
        <f>COUNTIF(AA5:AA44,"&gt;0")/$B47*100</f>
        <v>0</v>
      </c>
      <c r="AB47" s="66"/>
      <c r="AC47" s="66"/>
      <c r="AD47" s="49">
        <f>COUNTIF(AD5:AD44,"&gt;0")/$B47*100</f>
        <v>0</v>
      </c>
    </row>
    <row r="48" spans="1:30" ht="13.2" x14ac:dyDescent="0.25">
      <c r="C48" s="8"/>
      <c r="D48" s="25"/>
      <c r="E48" s="6" t="s">
        <v>48</v>
      </c>
      <c r="F48" s="50">
        <f>COUNTIF(F5:F44,"&lt;-0,0001")/$B$47*100</f>
        <v>0</v>
      </c>
      <c r="G48" s="25"/>
      <c r="H48" s="6" t="s">
        <v>48</v>
      </c>
      <c r="I48" s="50">
        <f>COUNTIF(I5:I44,"&lt;-0,0001")/$B$47*100</f>
        <v>0</v>
      </c>
      <c r="J48" s="25"/>
      <c r="K48" s="6" t="s">
        <v>48</v>
      </c>
      <c r="L48" s="50">
        <f>COUNTIF(L5:L44,"&lt;-0,0001")/$B$47*100</f>
        <v>0</v>
      </c>
      <c r="M48" s="25"/>
      <c r="N48" s="6" t="s">
        <v>48</v>
      </c>
      <c r="O48" s="50">
        <f>COUNTIF(O5:O44,"&lt;-0,0001")/$B$47*100</f>
        <v>0</v>
      </c>
      <c r="P48" s="25"/>
      <c r="Q48" s="6" t="s">
        <v>48</v>
      </c>
      <c r="R48" s="50">
        <f>COUNTIF(R5:R44,"&lt;-0,0001")/$B$47*100</f>
        <v>0</v>
      </c>
      <c r="S48" s="25"/>
      <c r="T48" s="6" t="s">
        <v>48</v>
      </c>
      <c r="U48" s="50">
        <f>COUNTIF(U5:U44,"&lt;-0,0001")/$B$47*100</f>
        <v>0</v>
      </c>
      <c r="V48" s="25"/>
      <c r="W48" s="6" t="s">
        <v>48</v>
      </c>
      <c r="X48" s="50">
        <f>COUNTIF(X5:X44,"&lt;-0,0001")/$B$47*100</f>
        <v>0</v>
      </c>
      <c r="Y48" s="25"/>
      <c r="Z48" s="6" t="s">
        <v>48</v>
      </c>
      <c r="AA48" s="50">
        <f>COUNTIF(AA5:AA44,"&lt;-0,0001")/$B$47*100</f>
        <v>0</v>
      </c>
      <c r="AB48" s="67"/>
      <c r="AC48" s="67"/>
      <c r="AD48" s="50">
        <f>COUNTIF(AD5:AD44,"&lt;-0,0001")/$B$47*100</f>
        <v>0</v>
      </c>
    </row>
    <row r="49" spans="3:29" ht="13.2" x14ac:dyDescent="0.25">
      <c r="C49" s="8"/>
      <c r="D49" s="25"/>
      <c r="E49" s="7"/>
      <c r="F49" s="20"/>
      <c r="G49" s="25"/>
      <c r="H49" s="7"/>
      <c r="I49" s="20"/>
      <c r="J49" s="25"/>
      <c r="K49" s="7"/>
      <c r="L49" s="20"/>
      <c r="M49" s="25"/>
      <c r="N49" s="7"/>
      <c r="O49" s="20"/>
      <c r="P49" s="25"/>
      <c r="Q49" s="7"/>
      <c r="R49" s="20"/>
      <c r="S49" s="25"/>
      <c r="T49" s="7"/>
      <c r="U49" s="20"/>
      <c r="V49" s="25"/>
      <c r="W49" s="7"/>
      <c r="X49" s="20"/>
      <c r="Y49" s="25"/>
      <c r="Z49" s="7"/>
      <c r="AA49" s="20"/>
      <c r="AB49" s="63"/>
      <c r="AC49" s="63"/>
    </row>
    <row r="50" spans="3:29" ht="13.2" x14ac:dyDescent="0.25">
      <c r="C50" s="8"/>
      <c r="D50" s="25"/>
      <c r="E50" s="7"/>
      <c r="F50" s="20"/>
      <c r="G50" s="25"/>
      <c r="H50" s="7"/>
      <c r="I50" s="20"/>
      <c r="J50" s="25"/>
      <c r="K50" s="7"/>
      <c r="L50" s="20"/>
      <c r="M50" s="25"/>
      <c r="N50" s="7"/>
      <c r="O50" s="20"/>
      <c r="P50" s="25"/>
      <c r="Q50" s="7"/>
      <c r="R50" s="20"/>
      <c r="S50" s="25"/>
      <c r="T50" s="7"/>
      <c r="U50" s="20"/>
      <c r="V50" s="25"/>
      <c r="W50" s="7"/>
      <c r="X50" s="20"/>
      <c r="Y50" s="25"/>
      <c r="Z50" s="7"/>
      <c r="AA50" s="20"/>
      <c r="AB50" s="63"/>
      <c r="AC50" s="63"/>
    </row>
    <row r="51" spans="3:29" ht="13.2" x14ac:dyDescent="0.25">
      <c r="C51" s="8"/>
      <c r="D51" s="25"/>
      <c r="E51" s="7"/>
      <c r="F51" s="20"/>
      <c r="G51" s="25"/>
      <c r="H51" s="7"/>
      <c r="I51" s="20"/>
      <c r="J51" s="25"/>
      <c r="K51" s="7"/>
      <c r="L51" s="20"/>
      <c r="M51" s="25"/>
      <c r="N51" s="7"/>
      <c r="O51" s="20"/>
      <c r="P51" s="25"/>
      <c r="Q51" s="7"/>
      <c r="R51" s="20"/>
      <c r="S51" s="25"/>
      <c r="T51" s="7"/>
      <c r="U51" s="20"/>
      <c r="V51" s="25"/>
      <c r="W51" s="7"/>
      <c r="X51" s="20"/>
      <c r="Y51" s="25"/>
      <c r="Z51" s="7"/>
      <c r="AA51" s="20"/>
      <c r="AB51" s="63"/>
      <c r="AC51" s="63"/>
    </row>
    <row r="52" spans="3:29" ht="13.2" x14ac:dyDescent="0.25">
      <c r="C52" s="8"/>
      <c r="D52" s="25"/>
      <c r="E52" s="7"/>
      <c r="F52" s="20"/>
      <c r="G52" s="25"/>
      <c r="H52" s="7"/>
      <c r="I52" s="20"/>
      <c r="J52" s="25"/>
      <c r="K52" s="7"/>
      <c r="L52" s="20"/>
      <c r="M52" s="25"/>
      <c r="N52" s="7"/>
      <c r="O52" s="20"/>
      <c r="P52" s="25"/>
      <c r="Q52" s="7"/>
      <c r="R52" s="20"/>
      <c r="S52" s="25"/>
      <c r="T52" s="7"/>
      <c r="U52" s="20"/>
      <c r="V52" s="25"/>
      <c r="W52" s="7"/>
      <c r="X52" s="20"/>
      <c r="Y52" s="25"/>
      <c r="Z52" s="7"/>
      <c r="AA52" s="20"/>
      <c r="AB52" s="63"/>
      <c r="AC52" s="63"/>
    </row>
    <row r="53" spans="3:29" ht="13.2" x14ac:dyDescent="0.25">
      <c r="C53" s="8"/>
      <c r="D53" s="25"/>
      <c r="E53" s="7"/>
      <c r="F53" s="20"/>
      <c r="G53" s="25"/>
      <c r="H53" s="7"/>
      <c r="I53" s="20"/>
      <c r="J53" s="25"/>
      <c r="K53" s="7"/>
      <c r="L53" s="20"/>
      <c r="M53" s="25"/>
      <c r="N53" s="7"/>
      <c r="O53" s="20"/>
      <c r="P53" s="25"/>
      <c r="Q53" s="7"/>
      <c r="R53" s="20"/>
      <c r="S53" s="25"/>
      <c r="T53" s="7"/>
      <c r="U53" s="20"/>
      <c r="V53" s="25"/>
      <c r="W53" s="7"/>
      <c r="X53" s="20"/>
      <c r="Y53" s="25"/>
      <c r="Z53" s="7"/>
      <c r="AA53" s="20"/>
      <c r="AB53" s="63"/>
      <c r="AC53" s="63"/>
    </row>
    <row r="54" spans="3:29" ht="13.2" x14ac:dyDescent="0.25">
      <c r="C54" s="8"/>
      <c r="D54" s="25"/>
      <c r="E54" s="7"/>
      <c r="F54" s="20"/>
      <c r="G54" s="25"/>
      <c r="H54" s="7"/>
      <c r="I54" s="20"/>
      <c r="J54" s="25"/>
      <c r="K54" s="7"/>
      <c r="L54" s="20"/>
      <c r="M54" s="25"/>
      <c r="N54" s="7"/>
      <c r="O54" s="20"/>
      <c r="P54" s="25"/>
      <c r="Q54" s="7"/>
      <c r="R54" s="20"/>
      <c r="S54" s="25"/>
      <c r="T54" s="7"/>
      <c r="U54" s="20"/>
      <c r="V54" s="25"/>
      <c r="W54" s="7"/>
      <c r="X54" s="20"/>
      <c r="Y54" s="25"/>
      <c r="Z54" s="7"/>
      <c r="AA54" s="20"/>
      <c r="AB54" s="63"/>
      <c r="AC54" s="63"/>
    </row>
    <row r="55" spans="3:29" ht="13.2" x14ac:dyDescent="0.25">
      <c r="C55" s="8"/>
      <c r="D55" s="25"/>
      <c r="E55" s="7"/>
      <c r="F55" s="20"/>
      <c r="G55" s="25"/>
      <c r="H55" s="7"/>
      <c r="I55" s="20"/>
    </row>
    <row r="56" spans="3:29" ht="13.2" x14ac:dyDescent="0.25">
      <c r="C56" s="8"/>
      <c r="D56" s="25"/>
      <c r="E56" s="7"/>
      <c r="F56" s="20"/>
      <c r="G56" s="25"/>
      <c r="H56" s="7"/>
      <c r="I56" s="20"/>
    </row>
    <row r="57" spans="3:29" ht="13.2" x14ac:dyDescent="0.25">
      <c r="C57" s="8"/>
      <c r="D57" s="25"/>
      <c r="E57" s="7"/>
      <c r="F57" s="20"/>
      <c r="G57" s="25"/>
      <c r="H57" s="7"/>
      <c r="I57" s="20"/>
    </row>
    <row r="58" spans="3:29" ht="13.2" x14ac:dyDescent="0.25">
      <c r="C58" s="8"/>
      <c r="D58" s="25"/>
      <c r="E58" s="7"/>
      <c r="F58" s="20"/>
      <c r="G58" s="25"/>
      <c r="H58" s="7"/>
      <c r="I58" s="20"/>
    </row>
    <row r="59" spans="3:29" ht="13.2" x14ac:dyDescent="0.25">
      <c r="C59" s="8"/>
      <c r="D59" s="25"/>
      <c r="E59" s="7"/>
      <c r="F59" s="20"/>
      <c r="G59" s="25"/>
      <c r="H59" s="7"/>
      <c r="I59" s="20"/>
    </row>
    <row r="60" spans="3:29" ht="13.2" x14ac:dyDescent="0.25">
      <c r="C60" s="8"/>
      <c r="D60" s="25"/>
      <c r="E60" s="7"/>
      <c r="F60" s="20"/>
      <c r="G60" s="25"/>
      <c r="H60" s="7"/>
      <c r="I60" s="20"/>
    </row>
    <row r="61" spans="3:29" ht="13.2" x14ac:dyDescent="0.25">
      <c r="C61" s="8"/>
      <c r="D61" s="25"/>
      <c r="E61" s="7"/>
      <c r="F61" s="20"/>
      <c r="G61" s="25"/>
      <c r="H61" s="7"/>
      <c r="I61" s="20"/>
    </row>
    <row r="62" spans="3:29" ht="13.2" x14ac:dyDescent="0.25">
      <c r="C62" s="8"/>
      <c r="D62" s="25"/>
      <c r="E62" s="7"/>
      <c r="F62" s="20"/>
      <c r="G62" s="25"/>
      <c r="H62" s="7"/>
      <c r="I62" s="20"/>
    </row>
    <row r="63" spans="3:29" ht="13.2" x14ac:dyDescent="0.25">
      <c r="C63" s="8"/>
      <c r="D63" s="25"/>
      <c r="E63" s="7"/>
      <c r="F63" s="20"/>
      <c r="G63" s="25"/>
      <c r="H63" s="7"/>
      <c r="I63" s="20"/>
    </row>
    <row r="64" spans="3:29" ht="13.2" x14ac:dyDescent="0.25">
      <c r="C64" s="8"/>
      <c r="D64" s="25"/>
      <c r="E64" s="7"/>
      <c r="F64" s="20"/>
      <c r="G64" s="25"/>
      <c r="H64" s="7"/>
      <c r="I64" s="20"/>
    </row>
    <row r="65" spans="3:9" ht="13.2" x14ac:dyDescent="0.25">
      <c r="C65" s="8"/>
      <c r="D65" s="25"/>
      <c r="E65" s="7"/>
      <c r="F65" s="20"/>
      <c r="G65" s="25"/>
      <c r="H65" s="7"/>
      <c r="I65" s="20"/>
    </row>
    <row r="66" spans="3:9" ht="13.2" x14ac:dyDescent="0.25">
      <c r="C66" s="8"/>
      <c r="D66" s="25"/>
      <c r="E66" s="7"/>
      <c r="F66" s="20"/>
      <c r="G66" s="25"/>
      <c r="H66" s="7"/>
      <c r="I66" s="20"/>
    </row>
    <row r="67" spans="3:9" ht="13.2" x14ac:dyDescent="0.25">
      <c r="C67" s="8"/>
      <c r="D67" s="25"/>
      <c r="E67" s="7"/>
      <c r="F67" s="20"/>
      <c r="G67" s="25"/>
      <c r="H67" s="7"/>
      <c r="I67" s="20"/>
    </row>
    <row r="68" spans="3:9" ht="13.2" x14ac:dyDescent="0.25">
      <c r="C68" s="8"/>
      <c r="D68" s="25"/>
      <c r="E68" s="7"/>
      <c r="F68" s="20"/>
      <c r="G68" s="25"/>
      <c r="H68" s="7"/>
      <c r="I68" s="20"/>
    </row>
    <row r="69" spans="3:9" ht="13.2" x14ac:dyDescent="0.25">
      <c r="C69" s="8"/>
      <c r="D69" s="25"/>
      <c r="E69" s="7"/>
      <c r="F69" s="20"/>
      <c r="G69" s="25"/>
      <c r="H69" s="7"/>
      <c r="I69" s="20"/>
    </row>
    <row r="70" spans="3:9" ht="13.2" x14ac:dyDescent="0.25">
      <c r="C70" s="8"/>
      <c r="D70" s="25"/>
      <c r="E70" s="7"/>
      <c r="F70" s="20"/>
      <c r="G70" s="25"/>
      <c r="H70" s="7"/>
      <c r="I70" s="20"/>
    </row>
    <row r="71" spans="3:9" ht="13.2" x14ac:dyDescent="0.25">
      <c r="C71" s="8"/>
      <c r="D71" s="25"/>
      <c r="E71" s="7"/>
      <c r="F71" s="20"/>
      <c r="G71" s="25"/>
      <c r="H71" s="7"/>
      <c r="I71" s="20"/>
    </row>
    <row r="72" spans="3:9" ht="13.2" x14ac:dyDescent="0.25">
      <c r="C72" s="8"/>
      <c r="D72" s="25"/>
      <c r="E72" s="7"/>
      <c r="F72" s="20"/>
      <c r="G72" s="25"/>
      <c r="H72" s="7"/>
      <c r="I72" s="20"/>
    </row>
    <row r="73" spans="3:9" ht="13.2" x14ac:dyDescent="0.25">
      <c r="C73" s="8"/>
      <c r="D73" s="25"/>
      <c r="E73" s="7"/>
      <c r="F73" s="20"/>
      <c r="G73" s="25"/>
      <c r="H73" s="7"/>
      <c r="I73" s="20"/>
    </row>
    <row r="74" spans="3:9" ht="13.2" x14ac:dyDescent="0.25">
      <c r="C74" s="8"/>
      <c r="D74" s="25"/>
      <c r="E74" s="7"/>
      <c r="F74" s="20"/>
      <c r="G74" s="25"/>
      <c r="H74" s="7"/>
      <c r="I74" s="20"/>
    </row>
    <row r="75" spans="3:9" ht="13.2" x14ac:dyDescent="0.25">
      <c r="C75" s="8"/>
      <c r="D75" s="25"/>
      <c r="E75" s="7"/>
      <c r="F75" s="20"/>
      <c r="G75" s="25"/>
      <c r="H75" s="7"/>
      <c r="I75" s="20"/>
    </row>
    <row r="76" spans="3:9" ht="13.2" x14ac:dyDescent="0.25">
      <c r="C76" s="8"/>
      <c r="D76" s="25"/>
      <c r="E76" s="7"/>
      <c r="F76" s="20"/>
      <c r="G76" s="25"/>
      <c r="H76" s="7"/>
      <c r="I76" s="20"/>
    </row>
    <row r="77" spans="3:9" ht="13.2" x14ac:dyDescent="0.25">
      <c r="C77" s="8"/>
      <c r="D77" s="25"/>
      <c r="E77" s="7"/>
      <c r="F77" s="20"/>
      <c r="G77" s="25"/>
      <c r="H77" s="7"/>
      <c r="I77" s="20"/>
    </row>
    <row r="78" spans="3:9" ht="13.2" x14ac:dyDescent="0.25">
      <c r="C78" s="8"/>
      <c r="D78" s="25"/>
      <c r="E78" s="7"/>
      <c r="F78" s="20"/>
      <c r="G78" s="25"/>
      <c r="H78" s="7"/>
      <c r="I78" s="20"/>
    </row>
    <row r="79" spans="3:9" ht="13.2" x14ac:dyDescent="0.25">
      <c r="C79" s="8"/>
      <c r="D79" s="25"/>
      <c r="E79" s="7"/>
      <c r="F79" s="20"/>
      <c r="G79" s="25"/>
      <c r="H79" s="7"/>
      <c r="I79" s="20"/>
    </row>
    <row r="80" spans="3:9" ht="13.2" x14ac:dyDescent="0.25">
      <c r="C80" s="8"/>
      <c r="D80" s="25"/>
      <c r="E80" s="7"/>
      <c r="F80" s="20"/>
      <c r="G80" s="25"/>
      <c r="H80" s="7"/>
      <c r="I80" s="20"/>
    </row>
    <row r="81" spans="3:9" ht="13.2" x14ac:dyDescent="0.25">
      <c r="C81" s="8"/>
      <c r="D81" s="25"/>
      <c r="E81" s="7"/>
      <c r="F81" s="20"/>
      <c r="G81" s="25"/>
      <c r="H81" s="7"/>
      <c r="I81" s="20"/>
    </row>
    <row r="82" spans="3:9" ht="13.2" x14ac:dyDescent="0.25">
      <c r="C82" s="8"/>
      <c r="D82" s="25"/>
      <c r="E82" s="7"/>
      <c r="F82" s="20"/>
      <c r="G82" s="25"/>
      <c r="H82" s="7"/>
      <c r="I82" s="20"/>
    </row>
    <row r="83" spans="3:9" ht="13.2" x14ac:dyDescent="0.25">
      <c r="C83" s="8"/>
      <c r="D83" s="25"/>
      <c r="E83" s="7"/>
      <c r="F83" s="20"/>
      <c r="G83" s="25"/>
      <c r="H83" s="7"/>
      <c r="I83" s="20"/>
    </row>
    <row r="84" spans="3:9" ht="13.2" x14ac:dyDescent="0.25">
      <c r="C84" s="8"/>
      <c r="D84" s="25"/>
      <c r="E84" s="7"/>
      <c r="F84" s="20"/>
      <c r="G84" s="25"/>
      <c r="H84" s="7"/>
      <c r="I84" s="20"/>
    </row>
    <row r="85" spans="3:9" ht="13.2" x14ac:dyDescent="0.25">
      <c r="C85" s="8"/>
      <c r="D85" s="25"/>
      <c r="E85" s="7"/>
      <c r="F85" s="20"/>
      <c r="G85" s="25"/>
      <c r="H85" s="7"/>
      <c r="I85" s="20"/>
    </row>
    <row r="86" spans="3:9" ht="13.2" x14ac:dyDescent="0.25">
      <c r="C86" s="8"/>
      <c r="D86" s="25"/>
      <c r="E86" s="7"/>
      <c r="F86" s="20"/>
      <c r="G86" s="25"/>
      <c r="H86" s="7"/>
      <c r="I86" s="20"/>
    </row>
    <row r="87" spans="3:9" ht="13.2" x14ac:dyDescent="0.25">
      <c r="C87" s="8"/>
      <c r="D87" s="25"/>
      <c r="E87" s="7"/>
      <c r="F87" s="20"/>
      <c r="G87" s="25"/>
      <c r="H87" s="7"/>
      <c r="I87" s="20"/>
    </row>
    <row r="88" spans="3:9" ht="13.2" x14ac:dyDescent="0.25">
      <c r="C88" s="8"/>
      <c r="D88" s="25"/>
      <c r="E88" s="7"/>
      <c r="F88" s="20"/>
      <c r="G88" s="25"/>
      <c r="H88" s="7"/>
      <c r="I88" s="20"/>
    </row>
    <row r="89" spans="3:9" ht="13.2" x14ac:dyDescent="0.25">
      <c r="C89" s="8"/>
      <c r="D89" s="25"/>
      <c r="E89" s="7"/>
      <c r="F89" s="20"/>
      <c r="G89" s="25"/>
      <c r="H89" s="7"/>
      <c r="I89" s="20"/>
    </row>
    <row r="90" spans="3:9" ht="13.2" x14ac:dyDescent="0.25">
      <c r="C90" s="8"/>
      <c r="D90" s="25"/>
      <c r="E90" s="7"/>
      <c r="F90" s="20"/>
      <c r="G90" s="25"/>
      <c r="H90" s="7"/>
      <c r="I90" s="20"/>
    </row>
    <row r="91" spans="3:9" ht="13.2" x14ac:dyDescent="0.25">
      <c r="C91" s="8"/>
      <c r="D91" s="25"/>
      <c r="E91" s="7"/>
      <c r="F91" s="20"/>
      <c r="G91" s="25"/>
      <c r="H91" s="7"/>
      <c r="I91" s="20"/>
    </row>
    <row r="92" spans="3:9" ht="13.2" x14ac:dyDescent="0.25">
      <c r="C92" s="8"/>
      <c r="D92" s="25"/>
      <c r="E92" s="7"/>
      <c r="F92" s="20"/>
      <c r="G92" s="25"/>
      <c r="H92" s="7"/>
      <c r="I92" s="20"/>
    </row>
    <row r="93" spans="3:9" ht="13.2" x14ac:dyDescent="0.25">
      <c r="C93" s="8"/>
      <c r="D93" s="25"/>
      <c r="E93" s="7"/>
      <c r="F93" s="20"/>
      <c r="G93" s="25"/>
      <c r="H93" s="7"/>
      <c r="I93" s="20"/>
    </row>
    <row r="94" spans="3:9" ht="13.2" x14ac:dyDescent="0.25">
      <c r="C94" s="8"/>
      <c r="D94" s="25"/>
      <c r="E94" s="7"/>
      <c r="F94" s="20"/>
      <c r="G94" s="25"/>
      <c r="H94" s="7"/>
      <c r="I94" s="20"/>
    </row>
    <row r="95" spans="3:9" ht="13.2" x14ac:dyDescent="0.25">
      <c r="C95" s="8"/>
      <c r="D95" s="25"/>
      <c r="E95" s="7"/>
      <c r="F95" s="20"/>
      <c r="G95" s="25"/>
      <c r="H95" s="7"/>
      <c r="I95" s="20"/>
    </row>
    <row r="96" spans="3:9" ht="13.2" x14ac:dyDescent="0.25">
      <c r="C96" s="8"/>
      <c r="D96" s="25"/>
      <c r="E96" s="7"/>
      <c r="F96" s="20"/>
      <c r="G96" s="25"/>
      <c r="H96" s="7"/>
      <c r="I96" s="20"/>
    </row>
    <row r="97" spans="3:9" ht="13.2" x14ac:dyDescent="0.25">
      <c r="C97" s="8"/>
      <c r="D97" s="25"/>
      <c r="E97" s="7"/>
      <c r="F97" s="20"/>
      <c r="G97" s="25"/>
      <c r="H97" s="7"/>
      <c r="I97" s="20"/>
    </row>
    <row r="98" spans="3:9" ht="13.2" x14ac:dyDescent="0.25">
      <c r="C98" s="8"/>
      <c r="D98" s="25"/>
      <c r="E98" s="7"/>
      <c r="F98" s="20"/>
      <c r="G98" s="25"/>
      <c r="H98" s="7"/>
      <c r="I98" s="20"/>
    </row>
    <row r="99" spans="3:9" ht="13.2" x14ac:dyDescent="0.25">
      <c r="C99" s="8"/>
      <c r="D99" s="25"/>
      <c r="E99" s="7"/>
      <c r="F99" s="20"/>
      <c r="G99" s="25"/>
      <c r="H99" s="7"/>
      <c r="I99" s="20"/>
    </row>
    <row r="100" spans="3:9" ht="13.2" x14ac:dyDescent="0.25">
      <c r="C100" s="8"/>
      <c r="D100" s="25"/>
      <c r="E100" s="7"/>
      <c r="F100" s="20"/>
      <c r="G100" s="25"/>
      <c r="H100" s="7"/>
      <c r="I100" s="20"/>
    </row>
    <row r="101" spans="3:9" ht="13.2" x14ac:dyDescent="0.25">
      <c r="C101" s="8"/>
      <c r="D101" s="25"/>
      <c r="E101" s="7"/>
      <c r="F101" s="20"/>
      <c r="G101" s="25"/>
      <c r="H101" s="7"/>
      <c r="I101" s="20"/>
    </row>
    <row r="102" spans="3:9" ht="13.2" x14ac:dyDescent="0.25">
      <c r="C102" s="8"/>
      <c r="D102" s="25"/>
      <c r="E102" s="7"/>
      <c r="F102" s="20"/>
      <c r="G102" s="25"/>
      <c r="H102" s="7"/>
      <c r="I102" s="20"/>
    </row>
    <row r="103" spans="3:9" ht="13.2" x14ac:dyDescent="0.25">
      <c r="C103" s="8"/>
      <c r="D103" s="25"/>
      <c r="E103" s="7"/>
      <c r="F103" s="20"/>
      <c r="G103" s="25"/>
      <c r="H103" s="7"/>
      <c r="I103" s="20"/>
    </row>
    <row r="104" spans="3:9" ht="13.2" x14ac:dyDescent="0.25">
      <c r="C104" s="8"/>
      <c r="D104" s="25"/>
      <c r="E104" s="7"/>
      <c r="F104" s="20"/>
      <c r="G104" s="25"/>
      <c r="H104" s="7"/>
      <c r="I104" s="20"/>
    </row>
    <row r="105" spans="3:9" ht="13.2" x14ac:dyDescent="0.25">
      <c r="C105" s="8"/>
      <c r="D105" s="25"/>
      <c r="E105" s="7"/>
      <c r="F105" s="20"/>
      <c r="G105" s="25"/>
      <c r="H105" s="7"/>
      <c r="I105" s="20"/>
    </row>
    <row r="106" spans="3:9" ht="13.2" x14ac:dyDescent="0.25">
      <c r="C106" s="8"/>
      <c r="D106" s="25"/>
      <c r="E106" s="7"/>
      <c r="F106" s="20"/>
      <c r="G106" s="25"/>
      <c r="H106" s="7"/>
      <c r="I106" s="20"/>
    </row>
    <row r="107" spans="3:9" ht="13.2" x14ac:dyDescent="0.25">
      <c r="C107" s="8"/>
      <c r="D107" s="25"/>
      <c r="E107" s="7"/>
      <c r="F107" s="20"/>
      <c r="G107" s="25"/>
      <c r="H107" s="7"/>
      <c r="I107" s="20"/>
    </row>
    <row r="108" spans="3:9" ht="13.2" x14ac:dyDescent="0.25">
      <c r="C108" s="8"/>
      <c r="D108" s="25"/>
      <c r="E108" s="7"/>
      <c r="F108" s="20"/>
      <c r="G108" s="25"/>
      <c r="H108" s="7"/>
      <c r="I108" s="20"/>
    </row>
    <row r="109" spans="3:9" ht="13.2" x14ac:dyDescent="0.25">
      <c r="C109" s="8"/>
      <c r="D109" s="25"/>
      <c r="E109" s="7"/>
      <c r="F109" s="20"/>
      <c r="G109" s="25"/>
      <c r="H109" s="7"/>
      <c r="I109" s="20"/>
    </row>
    <row r="110" spans="3:9" ht="13.2" x14ac:dyDescent="0.25">
      <c r="C110" s="8"/>
      <c r="D110" s="25"/>
      <c r="E110" s="7"/>
      <c r="F110" s="20"/>
      <c r="G110" s="25"/>
      <c r="H110" s="7"/>
      <c r="I110" s="20"/>
    </row>
    <row r="111" spans="3:9" ht="13.2" x14ac:dyDescent="0.25">
      <c r="C111" s="8"/>
      <c r="D111" s="25"/>
      <c r="E111" s="7"/>
      <c r="F111" s="20"/>
      <c r="G111" s="25"/>
      <c r="H111" s="7"/>
      <c r="I111" s="20"/>
    </row>
    <row r="112" spans="3:9" ht="13.2" x14ac:dyDescent="0.25">
      <c r="C112" s="8"/>
      <c r="D112" s="25"/>
      <c r="E112" s="7"/>
      <c r="F112" s="20"/>
      <c r="G112" s="25"/>
      <c r="H112" s="7"/>
      <c r="I112" s="20"/>
    </row>
    <row r="113" spans="3:9" ht="13.2" x14ac:dyDescent="0.25">
      <c r="C113" s="8"/>
      <c r="D113" s="25"/>
      <c r="E113" s="7"/>
      <c r="F113" s="20"/>
      <c r="G113" s="25"/>
      <c r="H113" s="7"/>
      <c r="I113" s="20"/>
    </row>
    <row r="114" spans="3:9" ht="13.2" x14ac:dyDescent="0.25">
      <c r="C114" s="8"/>
      <c r="D114" s="25"/>
      <c r="E114" s="7"/>
      <c r="F114" s="20"/>
      <c r="G114" s="25"/>
      <c r="H114" s="7"/>
      <c r="I114" s="20"/>
    </row>
    <row r="115" spans="3:9" ht="13.2" x14ac:dyDescent="0.25">
      <c r="C115" s="8"/>
      <c r="D115" s="25"/>
      <c r="E115" s="7"/>
      <c r="F115" s="20"/>
      <c r="G115" s="25"/>
      <c r="H115" s="7"/>
      <c r="I115" s="20"/>
    </row>
    <row r="116" spans="3:9" ht="13.2" x14ac:dyDescent="0.25">
      <c r="C116" s="8"/>
      <c r="D116" s="25"/>
      <c r="E116" s="7"/>
      <c r="F116" s="20"/>
      <c r="G116" s="25"/>
      <c r="H116" s="7"/>
      <c r="I116" s="20"/>
    </row>
    <row r="117" spans="3:9" ht="13.2" x14ac:dyDescent="0.25">
      <c r="C117" s="8"/>
      <c r="D117" s="25"/>
      <c r="E117" s="7"/>
      <c r="F117" s="20"/>
      <c r="G117" s="25"/>
      <c r="H117" s="7"/>
      <c r="I117" s="20"/>
    </row>
    <row r="118" spans="3:9" ht="13.2" x14ac:dyDescent="0.25">
      <c r="C118" s="8"/>
      <c r="D118" s="25"/>
      <c r="E118" s="7"/>
      <c r="F118" s="20"/>
      <c r="G118" s="25"/>
      <c r="H118" s="7"/>
      <c r="I118" s="20"/>
    </row>
    <row r="119" spans="3:9" ht="13.2" x14ac:dyDescent="0.25">
      <c r="C119" s="8"/>
      <c r="D119" s="25"/>
      <c r="E119" s="7"/>
      <c r="F119" s="20"/>
      <c r="G119" s="25"/>
      <c r="H119" s="7"/>
      <c r="I119" s="20"/>
    </row>
    <row r="120" spans="3:9" ht="13.2" x14ac:dyDescent="0.25">
      <c r="C120" s="8"/>
      <c r="D120" s="25"/>
      <c r="E120" s="7"/>
      <c r="F120" s="20"/>
      <c r="G120" s="25"/>
      <c r="H120" s="7"/>
      <c r="I120" s="20"/>
    </row>
    <row r="121" spans="3:9" ht="13.2" x14ac:dyDescent="0.25">
      <c r="C121" s="8"/>
      <c r="D121" s="25"/>
      <c r="E121" s="7"/>
      <c r="F121" s="20"/>
      <c r="G121" s="25"/>
      <c r="H121" s="7"/>
      <c r="I121" s="20"/>
    </row>
    <row r="122" spans="3:9" ht="13.2" x14ac:dyDescent="0.25">
      <c r="C122" s="8"/>
      <c r="D122" s="25"/>
      <c r="E122" s="7"/>
      <c r="F122" s="20"/>
      <c r="G122" s="25"/>
      <c r="H122" s="7"/>
      <c r="I122" s="20"/>
    </row>
    <row r="123" spans="3:9" ht="13.2" x14ac:dyDescent="0.25">
      <c r="C123" s="8"/>
      <c r="D123" s="25"/>
      <c r="E123" s="7"/>
      <c r="F123" s="20"/>
      <c r="G123" s="25"/>
      <c r="H123" s="7"/>
      <c r="I123" s="20"/>
    </row>
    <row r="124" spans="3:9" ht="13.2" x14ac:dyDescent="0.25">
      <c r="C124" s="8"/>
      <c r="D124" s="25"/>
      <c r="E124" s="7"/>
      <c r="F124" s="20"/>
      <c r="G124" s="25"/>
      <c r="H124" s="7"/>
      <c r="I124" s="20"/>
    </row>
    <row r="125" spans="3:9" ht="13.2" x14ac:dyDescent="0.25">
      <c r="C125" s="8"/>
      <c r="D125" s="25"/>
      <c r="E125" s="7"/>
      <c r="F125" s="20"/>
      <c r="G125" s="25"/>
      <c r="H125" s="7"/>
      <c r="I125" s="20"/>
    </row>
    <row r="126" spans="3:9" ht="13.2" x14ac:dyDescent="0.25">
      <c r="C126" s="8"/>
      <c r="D126" s="25"/>
      <c r="E126" s="7"/>
      <c r="F126" s="20"/>
      <c r="G126" s="25"/>
      <c r="H126" s="7"/>
      <c r="I126" s="20"/>
    </row>
    <row r="127" spans="3:9" ht="13.2" x14ac:dyDescent="0.25">
      <c r="C127" s="8"/>
      <c r="D127" s="25"/>
      <c r="E127" s="7"/>
      <c r="F127" s="20"/>
      <c r="G127" s="25"/>
      <c r="H127" s="7"/>
      <c r="I127" s="20"/>
    </row>
    <row r="128" spans="3:9" ht="13.2" x14ac:dyDescent="0.25">
      <c r="C128" s="8"/>
      <c r="D128" s="25"/>
      <c r="E128" s="7"/>
      <c r="F128" s="20"/>
      <c r="G128" s="25"/>
      <c r="H128" s="7"/>
      <c r="I128" s="20"/>
    </row>
    <row r="129" spans="3:9" ht="13.2" x14ac:dyDescent="0.25">
      <c r="C129" s="8"/>
      <c r="D129" s="25"/>
      <c r="E129" s="7"/>
      <c r="F129" s="20"/>
      <c r="G129" s="25"/>
      <c r="H129" s="7"/>
      <c r="I129" s="20"/>
    </row>
    <row r="130" spans="3:9" ht="13.2" x14ac:dyDescent="0.25">
      <c r="C130" s="8"/>
      <c r="D130" s="25"/>
      <c r="E130" s="7"/>
      <c r="F130" s="20"/>
      <c r="G130" s="25"/>
      <c r="H130" s="7"/>
      <c r="I130" s="20"/>
    </row>
    <row r="131" spans="3:9" ht="13.2" x14ac:dyDescent="0.25">
      <c r="C131" s="8"/>
      <c r="D131" s="25"/>
      <c r="E131" s="7"/>
      <c r="F131" s="20"/>
      <c r="G131" s="25"/>
      <c r="H131" s="7"/>
      <c r="I131" s="20"/>
    </row>
    <row r="132" spans="3:9" ht="13.2" x14ac:dyDescent="0.25">
      <c r="C132" s="8"/>
      <c r="D132" s="25"/>
      <c r="E132" s="7"/>
      <c r="F132" s="20"/>
      <c r="G132" s="25"/>
      <c r="H132" s="7"/>
      <c r="I132" s="20"/>
    </row>
    <row r="133" spans="3:9" ht="13.2" x14ac:dyDescent="0.25">
      <c r="C133" s="8"/>
      <c r="D133" s="25"/>
      <c r="E133" s="7"/>
      <c r="F133" s="20"/>
      <c r="G133" s="25"/>
      <c r="H133" s="7"/>
      <c r="I133" s="20"/>
    </row>
    <row r="134" spans="3:9" ht="13.2" x14ac:dyDescent="0.25">
      <c r="C134" s="8"/>
      <c r="D134" s="25"/>
      <c r="E134" s="7"/>
      <c r="F134" s="20"/>
      <c r="G134" s="25"/>
      <c r="H134" s="7"/>
      <c r="I134" s="20"/>
    </row>
    <row r="135" spans="3:9" ht="13.2" x14ac:dyDescent="0.25">
      <c r="C135" s="8"/>
      <c r="D135" s="25"/>
      <c r="E135" s="7"/>
      <c r="F135" s="20"/>
      <c r="G135" s="25"/>
      <c r="H135" s="7"/>
      <c r="I135" s="20"/>
    </row>
    <row r="136" spans="3:9" ht="13.2" x14ac:dyDescent="0.25">
      <c r="C136" s="8"/>
      <c r="D136" s="25"/>
      <c r="E136" s="7"/>
      <c r="F136" s="20"/>
      <c r="G136" s="25"/>
      <c r="H136" s="7"/>
      <c r="I136" s="20"/>
    </row>
    <row r="137" spans="3:9" ht="13.2" x14ac:dyDescent="0.25">
      <c r="C137" s="8"/>
      <c r="D137" s="25"/>
      <c r="E137" s="7"/>
      <c r="F137" s="20"/>
      <c r="G137" s="25"/>
      <c r="H137" s="7"/>
      <c r="I137" s="20"/>
    </row>
    <row r="138" spans="3:9" ht="13.2" x14ac:dyDescent="0.25">
      <c r="C138" s="8"/>
      <c r="D138" s="25"/>
      <c r="E138" s="7"/>
      <c r="F138" s="20"/>
      <c r="G138" s="25"/>
      <c r="H138" s="7"/>
      <c r="I138" s="20"/>
    </row>
    <row r="139" spans="3:9" ht="13.2" x14ac:dyDescent="0.25">
      <c r="C139" s="8"/>
      <c r="D139" s="25"/>
      <c r="E139" s="7"/>
      <c r="F139" s="20"/>
      <c r="G139" s="25"/>
      <c r="H139" s="7"/>
      <c r="I139" s="20"/>
    </row>
    <row r="140" spans="3:9" ht="13.2" x14ac:dyDescent="0.25">
      <c r="C140" s="8"/>
      <c r="D140" s="25"/>
      <c r="E140" s="7"/>
      <c r="F140" s="20"/>
      <c r="G140" s="25"/>
      <c r="H140" s="7"/>
      <c r="I140" s="20"/>
    </row>
    <row r="141" spans="3:9" ht="13.2" x14ac:dyDescent="0.25">
      <c r="C141" s="8"/>
      <c r="D141" s="25"/>
      <c r="E141" s="7"/>
      <c r="F141" s="20"/>
      <c r="G141" s="25"/>
      <c r="H141" s="7"/>
      <c r="I141" s="20"/>
    </row>
    <row r="142" spans="3:9" ht="13.2" x14ac:dyDescent="0.25">
      <c r="C142" s="8"/>
      <c r="D142" s="25"/>
      <c r="E142" s="7"/>
      <c r="F142" s="20"/>
      <c r="G142" s="25"/>
      <c r="H142" s="7"/>
      <c r="I142" s="20"/>
    </row>
    <row r="143" spans="3:9" ht="13.2" x14ac:dyDescent="0.25">
      <c r="C143" s="8"/>
      <c r="D143" s="25"/>
      <c r="E143" s="7"/>
      <c r="F143" s="20"/>
      <c r="G143" s="25"/>
      <c r="H143" s="7"/>
      <c r="I143" s="20"/>
    </row>
    <row r="144" spans="3:9" ht="13.2" x14ac:dyDescent="0.25">
      <c r="C144" s="8"/>
      <c r="D144" s="25"/>
      <c r="E144" s="7"/>
      <c r="F144" s="20"/>
      <c r="G144" s="25"/>
      <c r="H144" s="7"/>
      <c r="I144" s="20"/>
    </row>
    <row r="145" spans="3:9" ht="13.2" x14ac:dyDescent="0.25">
      <c r="C145" s="8"/>
      <c r="D145" s="25"/>
      <c r="E145" s="7"/>
      <c r="F145" s="20"/>
      <c r="G145" s="25"/>
      <c r="H145" s="7"/>
      <c r="I145" s="20"/>
    </row>
    <row r="146" spans="3:9" ht="13.2" x14ac:dyDescent="0.25">
      <c r="C146" s="8"/>
      <c r="D146" s="25"/>
      <c r="E146" s="7"/>
      <c r="F146" s="20"/>
      <c r="G146" s="25"/>
      <c r="H146" s="7"/>
      <c r="I146" s="20"/>
    </row>
    <row r="147" spans="3:9" ht="13.2" x14ac:dyDescent="0.25">
      <c r="C147" s="8"/>
      <c r="D147" s="25"/>
      <c r="E147" s="7"/>
      <c r="F147" s="20"/>
      <c r="G147" s="25"/>
      <c r="H147" s="7"/>
      <c r="I147" s="20"/>
    </row>
    <row r="148" spans="3:9" ht="13.2" x14ac:dyDescent="0.25">
      <c r="C148" s="8"/>
      <c r="D148" s="25"/>
      <c r="E148" s="7"/>
      <c r="F148" s="20"/>
      <c r="G148" s="25"/>
      <c r="H148" s="7"/>
      <c r="I148" s="20"/>
    </row>
    <row r="149" spans="3:9" ht="13.2" x14ac:dyDescent="0.25">
      <c r="C149" s="8"/>
      <c r="D149" s="25"/>
      <c r="E149" s="7"/>
      <c r="F149" s="20"/>
      <c r="G149" s="25"/>
      <c r="H149" s="7"/>
      <c r="I149" s="20"/>
    </row>
    <row r="150" spans="3:9" ht="13.2" x14ac:dyDescent="0.25">
      <c r="C150" s="8"/>
      <c r="D150" s="25"/>
      <c r="E150" s="7"/>
      <c r="F150" s="20"/>
      <c r="G150" s="25"/>
      <c r="H150" s="7"/>
      <c r="I150" s="20"/>
    </row>
    <row r="151" spans="3:9" ht="13.2" x14ac:dyDescent="0.25">
      <c r="C151" s="8"/>
      <c r="D151" s="25"/>
      <c r="E151" s="7"/>
      <c r="F151" s="20"/>
      <c r="G151" s="25"/>
      <c r="H151" s="7"/>
      <c r="I151" s="20"/>
    </row>
    <row r="152" spans="3:9" ht="13.2" x14ac:dyDescent="0.25">
      <c r="C152" s="8"/>
      <c r="D152" s="25"/>
      <c r="E152" s="7"/>
      <c r="F152" s="20"/>
      <c r="G152" s="25"/>
      <c r="H152" s="7"/>
      <c r="I152" s="20"/>
    </row>
    <row r="153" spans="3:9" ht="13.2" x14ac:dyDescent="0.25">
      <c r="C153" s="8"/>
      <c r="D153" s="25"/>
      <c r="E153" s="7"/>
      <c r="F153" s="20"/>
      <c r="G153" s="25"/>
      <c r="H153" s="7"/>
      <c r="I153" s="20"/>
    </row>
    <row r="154" spans="3:9" ht="13.2" x14ac:dyDescent="0.25">
      <c r="C154" s="8"/>
      <c r="D154" s="25"/>
      <c r="E154" s="7"/>
      <c r="F154" s="20"/>
      <c r="G154" s="25"/>
      <c r="H154" s="7"/>
      <c r="I154" s="20"/>
    </row>
    <row r="155" spans="3:9" ht="13.2" x14ac:dyDescent="0.25">
      <c r="C155" s="8"/>
      <c r="D155" s="25"/>
      <c r="E155" s="7"/>
      <c r="F155" s="20"/>
      <c r="G155" s="25"/>
      <c r="H155" s="7"/>
      <c r="I155" s="20"/>
    </row>
    <row r="156" spans="3:9" ht="13.2" x14ac:dyDescent="0.25">
      <c r="C156" s="8"/>
      <c r="D156" s="25"/>
      <c r="E156" s="7"/>
      <c r="F156" s="20"/>
      <c r="G156" s="25"/>
      <c r="H156" s="7"/>
      <c r="I156" s="20"/>
    </row>
    <row r="157" spans="3:9" ht="13.2" x14ac:dyDescent="0.25">
      <c r="C157" s="8"/>
      <c r="D157" s="25"/>
      <c r="E157" s="7"/>
      <c r="F157" s="20"/>
      <c r="G157" s="25"/>
      <c r="H157" s="7"/>
      <c r="I157" s="20"/>
    </row>
    <row r="158" spans="3:9" ht="13.2" x14ac:dyDescent="0.25">
      <c r="C158" s="8"/>
      <c r="D158" s="25"/>
      <c r="E158" s="7"/>
      <c r="F158" s="20"/>
      <c r="G158" s="25"/>
      <c r="H158" s="7"/>
      <c r="I158" s="20"/>
    </row>
    <row r="159" spans="3:9" ht="13.2" x14ac:dyDescent="0.25">
      <c r="C159" s="8"/>
      <c r="D159" s="25"/>
      <c r="E159" s="7"/>
      <c r="F159" s="20"/>
      <c r="G159" s="25"/>
      <c r="H159" s="7"/>
      <c r="I159" s="20"/>
    </row>
    <row r="160" spans="3:9" ht="13.2" x14ac:dyDescent="0.25">
      <c r="C160" s="8"/>
      <c r="D160" s="25"/>
      <c r="E160" s="7"/>
      <c r="F160" s="20"/>
      <c r="G160" s="25"/>
      <c r="H160" s="7"/>
      <c r="I160" s="20"/>
    </row>
    <row r="161" spans="3:9" ht="13.2" x14ac:dyDescent="0.25">
      <c r="C161" s="8"/>
      <c r="D161" s="25"/>
      <c r="E161" s="7"/>
      <c r="F161" s="20"/>
      <c r="G161" s="25"/>
      <c r="H161" s="7"/>
      <c r="I161" s="20"/>
    </row>
    <row r="162" spans="3:9" ht="13.2" x14ac:dyDescent="0.25">
      <c r="C162" s="8"/>
      <c r="D162" s="25"/>
      <c r="E162" s="7"/>
      <c r="F162" s="20"/>
      <c r="G162" s="25"/>
      <c r="H162" s="7"/>
      <c r="I162" s="20"/>
    </row>
    <row r="163" spans="3:9" ht="13.2" x14ac:dyDescent="0.25">
      <c r="C163" s="8"/>
      <c r="D163" s="25"/>
      <c r="E163" s="7"/>
      <c r="F163" s="20"/>
      <c r="G163" s="25"/>
      <c r="H163" s="7"/>
      <c r="I163" s="20"/>
    </row>
    <row r="164" spans="3:9" ht="13.2" x14ac:dyDescent="0.25">
      <c r="C164" s="8"/>
      <c r="D164" s="25"/>
      <c r="E164" s="7"/>
      <c r="F164" s="20"/>
      <c r="G164" s="25"/>
      <c r="H164" s="7"/>
      <c r="I164" s="20"/>
    </row>
    <row r="165" spans="3:9" ht="13.2" x14ac:dyDescent="0.25">
      <c r="C165" s="8"/>
      <c r="D165" s="25"/>
      <c r="E165" s="7"/>
      <c r="F165" s="20"/>
      <c r="G165" s="25"/>
      <c r="H165" s="7"/>
      <c r="I165" s="20"/>
    </row>
    <row r="166" spans="3:9" ht="13.2" x14ac:dyDescent="0.25">
      <c r="C166" s="8"/>
      <c r="D166" s="25"/>
      <c r="E166" s="7"/>
      <c r="F166" s="20"/>
      <c r="G166" s="25"/>
      <c r="H166" s="7"/>
      <c r="I166" s="20"/>
    </row>
    <row r="167" spans="3:9" ht="13.2" x14ac:dyDescent="0.25">
      <c r="C167" s="8"/>
      <c r="D167" s="25"/>
      <c r="E167" s="7"/>
      <c r="F167" s="20"/>
      <c r="G167" s="25"/>
      <c r="H167" s="7"/>
      <c r="I167" s="20"/>
    </row>
    <row r="168" spans="3:9" ht="13.2" x14ac:dyDescent="0.25">
      <c r="C168" s="8"/>
      <c r="D168" s="25"/>
      <c r="E168" s="7"/>
      <c r="F168" s="20"/>
      <c r="G168" s="25"/>
      <c r="H168" s="7"/>
      <c r="I168" s="20"/>
    </row>
    <row r="169" spans="3:9" ht="13.2" x14ac:dyDescent="0.25">
      <c r="C169" s="8"/>
      <c r="D169" s="25"/>
      <c r="E169" s="7"/>
      <c r="F169" s="20"/>
      <c r="G169" s="25"/>
      <c r="H169" s="7"/>
      <c r="I169" s="20"/>
    </row>
    <row r="170" spans="3:9" ht="13.2" x14ac:dyDescent="0.25">
      <c r="C170" s="8"/>
      <c r="D170" s="25"/>
      <c r="E170" s="7"/>
      <c r="F170" s="20"/>
      <c r="G170" s="25"/>
      <c r="H170" s="7"/>
      <c r="I170" s="20"/>
    </row>
    <row r="171" spans="3:9" ht="13.2" x14ac:dyDescent="0.25">
      <c r="C171" s="8"/>
      <c r="D171" s="25"/>
      <c r="E171" s="7"/>
      <c r="F171" s="20"/>
      <c r="G171" s="25"/>
      <c r="H171" s="7"/>
      <c r="I171" s="20"/>
    </row>
    <row r="172" spans="3:9" ht="13.2" x14ac:dyDescent="0.25">
      <c r="C172" s="8"/>
      <c r="D172" s="25"/>
      <c r="E172" s="7"/>
      <c r="F172" s="20"/>
      <c r="G172" s="25"/>
      <c r="H172" s="7"/>
      <c r="I172" s="20"/>
    </row>
    <row r="173" spans="3:9" ht="13.2" x14ac:dyDescent="0.25">
      <c r="C173" s="8"/>
      <c r="D173" s="25"/>
      <c r="E173" s="7"/>
      <c r="F173" s="20"/>
      <c r="G173" s="25"/>
      <c r="H173" s="7"/>
      <c r="I173" s="20"/>
    </row>
    <row r="174" spans="3:9" ht="13.2" x14ac:dyDescent="0.25">
      <c r="C174" s="8"/>
      <c r="D174" s="25"/>
      <c r="E174" s="7"/>
      <c r="F174" s="20"/>
      <c r="G174" s="25"/>
      <c r="H174" s="7"/>
      <c r="I174" s="20"/>
    </row>
    <row r="175" spans="3:9" ht="13.2" x14ac:dyDescent="0.25">
      <c r="C175" s="8"/>
      <c r="D175" s="25"/>
      <c r="E175" s="7"/>
      <c r="F175" s="20"/>
      <c r="G175" s="25"/>
      <c r="H175" s="7"/>
      <c r="I175" s="20"/>
    </row>
    <row r="176" spans="3:9" ht="13.2" x14ac:dyDescent="0.25">
      <c r="C176" s="8"/>
      <c r="D176" s="25"/>
      <c r="E176" s="7"/>
      <c r="F176" s="20"/>
      <c r="G176" s="25"/>
      <c r="H176" s="7"/>
      <c r="I176" s="20"/>
    </row>
    <row r="177" spans="3:9" ht="13.2" x14ac:dyDescent="0.25">
      <c r="C177" s="8"/>
      <c r="D177" s="25"/>
      <c r="E177" s="7"/>
      <c r="F177" s="20"/>
      <c r="G177" s="25"/>
      <c r="H177" s="7"/>
      <c r="I177" s="20"/>
    </row>
    <row r="178" spans="3:9" ht="13.2" x14ac:dyDescent="0.25">
      <c r="C178" s="8"/>
      <c r="D178" s="25"/>
      <c r="E178" s="7"/>
      <c r="F178" s="20"/>
      <c r="G178" s="25"/>
      <c r="H178" s="7"/>
      <c r="I178" s="20"/>
    </row>
    <row r="179" spans="3:9" ht="13.2" x14ac:dyDescent="0.25">
      <c r="C179" s="8"/>
      <c r="D179" s="25"/>
      <c r="E179" s="7"/>
      <c r="F179" s="20"/>
      <c r="G179" s="25"/>
      <c r="H179" s="7"/>
      <c r="I179" s="20"/>
    </row>
    <row r="180" spans="3:9" ht="13.2" x14ac:dyDescent="0.25">
      <c r="C180" s="8"/>
      <c r="D180" s="25"/>
      <c r="E180" s="7"/>
      <c r="F180" s="20"/>
      <c r="G180" s="25"/>
      <c r="H180" s="7"/>
      <c r="I180" s="20"/>
    </row>
    <row r="181" spans="3:9" ht="13.2" x14ac:dyDescent="0.25">
      <c r="C181" s="8"/>
      <c r="D181" s="25"/>
      <c r="E181" s="7"/>
      <c r="F181" s="20"/>
      <c r="G181" s="25"/>
      <c r="H181" s="7"/>
      <c r="I181" s="20"/>
    </row>
    <row r="182" spans="3:9" ht="13.2" x14ac:dyDescent="0.25">
      <c r="C182" s="8"/>
      <c r="D182" s="25"/>
      <c r="E182" s="7"/>
      <c r="F182" s="20"/>
      <c r="G182" s="25"/>
      <c r="H182" s="7"/>
      <c r="I182" s="20"/>
    </row>
    <row r="183" spans="3:9" ht="13.2" x14ac:dyDescent="0.25">
      <c r="C183" s="8"/>
      <c r="D183" s="25"/>
      <c r="E183" s="7"/>
      <c r="F183" s="20"/>
      <c r="G183" s="25"/>
      <c r="H183" s="7"/>
      <c r="I183" s="20"/>
    </row>
    <row r="184" spans="3:9" ht="13.2" x14ac:dyDescent="0.25">
      <c r="C184" s="8"/>
      <c r="D184" s="25"/>
      <c r="E184" s="7"/>
      <c r="F184" s="20"/>
      <c r="G184" s="25"/>
      <c r="H184" s="7"/>
      <c r="I184" s="20"/>
    </row>
    <row r="185" spans="3:9" ht="13.2" x14ac:dyDescent="0.25">
      <c r="C185" s="8"/>
      <c r="D185" s="25"/>
      <c r="E185" s="7"/>
      <c r="F185" s="20"/>
      <c r="G185" s="25"/>
      <c r="H185" s="7"/>
      <c r="I185" s="20"/>
    </row>
    <row r="186" spans="3:9" ht="13.2" x14ac:dyDescent="0.25">
      <c r="C186" s="8"/>
      <c r="D186" s="25"/>
      <c r="E186" s="7"/>
      <c r="F186" s="20"/>
      <c r="G186" s="25"/>
      <c r="H186" s="7"/>
      <c r="I186" s="20"/>
    </row>
    <row r="187" spans="3:9" ht="13.2" x14ac:dyDescent="0.25">
      <c r="C187" s="8"/>
      <c r="D187" s="25"/>
      <c r="E187" s="7"/>
      <c r="F187" s="20"/>
      <c r="G187" s="25"/>
      <c r="H187" s="7"/>
      <c r="I187" s="20"/>
    </row>
    <row r="188" spans="3:9" ht="13.2" x14ac:dyDescent="0.25">
      <c r="C188" s="8"/>
      <c r="D188" s="25"/>
      <c r="E188" s="7"/>
      <c r="F188" s="20"/>
      <c r="G188" s="25"/>
      <c r="H188" s="7"/>
      <c r="I188" s="20"/>
    </row>
    <row r="189" spans="3:9" ht="13.2" x14ac:dyDescent="0.25">
      <c r="C189" s="8"/>
      <c r="D189" s="25"/>
      <c r="E189" s="7"/>
      <c r="F189" s="20"/>
      <c r="G189" s="25"/>
      <c r="H189" s="7"/>
      <c r="I189" s="20"/>
    </row>
    <row r="190" spans="3:9" ht="13.2" x14ac:dyDescent="0.25">
      <c r="C190" s="8"/>
      <c r="D190" s="25"/>
      <c r="E190" s="7"/>
      <c r="F190" s="20"/>
      <c r="G190" s="25"/>
      <c r="H190" s="7"/>
      <c r="I190" s="20"/>
    </row>
    <row r="191" spans="3:9" ht="13.2" x14ac:dyDescent="0.25">
      <c r="C191" s="8"/>
      <c r="D191" s="25"/>
      <c r="E191" s="7"/>
      <c r="F191" s="20"/>
      <c r="G191" s="25"/>
      <c r="H191" s="7"/>
      <c r="I191" s="20"/>
    </row>
    <row r="192" spans="3:9" ht="13.2" x14ac:dyDescent="0.25">
      <c r="C192" s="8"/>
      <c r="D192" s="25"/>
      <c r="E192" s="7"/>
      <c r="F192" s="20"/>
      <c r="G192" s="25"/>
      <c r="H192" s="7"/>
      <c r="I192" s="20"/>
    </row>
    <row r="193" spans="3:9" ht="13.2" x14ac:dyDescent="0.25">
      <c r="C193" s="8"/>
      <c r="D193" s="25"/>
      <c r="E193" s="7"/>
      <c r="F193" s="20"/>
      <c r="G193" s="25"/>
      <c r="H193" s="7"/>
      <c r="I193" s="20"/>
    </row>
    <row r="194" spans="3:9" ht="13.2" x14ac:dyDescent="0.25">
      <c r="C194" s="8"/>
      <c r="D194" s="25"/>
      <c r="E194" s="7"/>
      <c r="F194" s="20"/>
      <c r="G194" s="25"/>
      <c r="H194" s="7"/>
      <c r="I194" s="20"/>
    </row>
    <row r="195" spans="3:9" ht="13.2" x14ac:dyDescent="0.25">
      <c r="C195" s="8"/>
      <c r="D195" s="25"/>
      <c r="E195" s="7"/>
      <c r="F195" s="20"/>
      <c r="G195" s="25"/>
      <c r="H195" s="7"/>
      <c r="I195" s="20"/>
    </row>
    <row r="196" spans="3:9" ht="13.2" x14ac:dyDescent="0.25">
      <c r="C196" s="8"/>
      <c r="D196" s="25"/>
      <c r="E196" s="7"/>
      <c r="F196" s="20"/>
      <c r="G196" s="25"/>
      <c r="H196" s="7"/>
      <c r="I196" s="20"/>
    </row>
    <row r="197" spans="3:9" ht="13.2" x14ac:dyDescent="0.25">
      <c r="C197" s="8"/>
      <c r="D197" s="25"/>
      <c r="E197" s="7"/>
      <c r="F197" s="20"/>
      <c r="G197" s="25"/>
      <c r="H197" s="7"/>
      <c r="I197" s="20"/>
    </row>
    <row r="198" spans="3:9" ht="13.2" x14ac:dyDescent="0.25">
      <c r="C198" s="8"/>
      <c r="D198" s="25"/>
      <c r="E198" s="7"/>
      <c r="F198" s="20"/>
      <c r="G198" s="25"/>
      <c r="H198" s="7"/>
      <c r="I198" s="20"/>
    </row>
    <row r="199" spans="3:9" ht="13.2" x14ac:dyDescent="0.25">
      <c r="C199" s="8"/>
      <c r="D199" s="25"/>
      <c r="E199" s="7"/>
      <c r="F199" s="20"/>
      <c r="G199" s="25"/>
      <c r="H199" s="7"/>
      <c r="I199" s="20"/>
    </row>
    <row r="200" spans="3:9" ht="13.2" x14ac:dyDescent="0.25">
      <c r="C200" s="8"/>
      <c r="D200" s="25"/>
      <c r="E200" s="7"/>
      <c r="F200" s="20"/>
      <c r="G200" s="25"/>
      <c r="H200" s="7"/>
      <c r="I200" s="20"/>
    </row>
    <row r="201" spans="3:9" ht="13.2" x14ac:dyDescent="0.25">
      <c r="C201" s="8"/>
      <c r="D201" s="25"/>
      <c r="E201" s="7"/>
      <c r="F201" s="20"/>
      <c r="G201" s="25"/>
      <c r="H201" s="7"/>
      <c r="I201" s="20"/>
    </row>
    <row r="202" spans="3:9" ht="13.2" x14ac:dyDescent="0.25">
      <c r="C202" s="8"/>
      <c r="D202" s="25"/>
      <c r="E202" s="7"/>
      <c r="F202" s="20"/>
      <c r="G202" s="25"/>
      <c r="H202" s="7"/>
      <c r="I202" s="20"/>
    </row>
    <row r="203" spans="3:9" ht="13.2" x14ac:dyDescent="0.25">
      <c r="C203" s="8"/>
      <c r="D203" s="25"/>
      <c r="E203" s="7"/>
      <c r="F203" s="20"/>
      <c r="G203" s="25"/>
      <c r="H203" s="7"/>
      <c r="I203" s="20"/>
    </row>
    <row r="204" spans="3:9" ht="13.2" x14ac:dyDescent="0.25">
      <c r="C204" s="8"/>
      <c r="D204" s="25"/>
      <c r="E204" s="7"/>
      <c r="F204" s="20"/>
      <c r="G204" s="25"/>
      <c r="H204" s="7"/>
      <c r="I204" s="20"/>
    </row>
    <row r="205" spans="3:9" ht="13.2" x14ac:dyDescent="0.25">
      <c r="C205" s="8"/>
      <c r="D205" s="25"/>
      <c r="E205" s="7"/>
      <c r="F205" s="20"/>
      <c r="G205" s="25"/>
      <c r="H205" s="7"/>
      <c r="I205" s="20"/>
    </row>
    <row r="206" spans="3:9" ht="13.2" x14ac:dyDescent="0.25">
      <c r="C206" s="8"/>
      <c r="D206" s="25"/>
      <c r="E206" s="7"/>
      <c r="F206" s="20"/>
      <c r="G206" s="25"/>
      <c r="H206" s="7"/>
      <c r="I206" s="20"/>
    </row>
    <row r="207" spans="3:9" ht="13.2" x14ac:dyDescent="0.25">
      <c r="C207" s="8"/>
      <c r="D207" s="25"/>
      <c r="E207" s="7"/>
      <c r="F207" s="20"/>
      <c r="G207" s="25"/>
      <c r="H207" s="7"/>
      <c r="I207" s="20"/>
    </row>
    <row r="208" spans="3:9" ht="13.2" x14ac:dyDescent="0.25">
      <c r="C208" s="8"/>
      <c r="D208" s="25"/>
      <c r="E208" s="7"/>
      <c r="F208" s="20"/>
      <c r="G208" s="25"/>
      <c r="H208" s="7"/>
      <c r="I208" s="20"/>
    </row>
    <row r="209" spans="3:9" ht="13.2" x14ac:dyDescent="0.25">
      <c r="C209" s="8"/>
      <c r="D209" s="25"/>
      <c r="E209" s="7"/>
      <c r="F209" s="20"/>
      <c r="G209" s="25"/>
      <c r="H209" s="7"/>
      <c r="I209" s="20"/>
    </row>
    <row r="210" spans="3:9" ht="13.2" x14ac:dyDescent="0.25">
      <c r="C210" s="8"/>
      <c r="D210" s="25"/>
      <c r="E210" s="7"/>
      <c r="F210" s="20"/>
      <c r="G210" s="25"/>
      <c r="H210" s="7"/>
      <c r="I210" s="20"/>
    </row>
    <row r="211" spans="3:9" ht="13.2" x14ac:dyDescent="0.25">
      <c r="C211" s="8"/>
      <c r="D211" s="25"/>
      <c r="E211" s="7"/>
      <c r="F211" s="20"/>
      <c r="G211" s="25"/>
      <c r="H211" s="7"/>
      <c r="I211" s="20"/>
    </row>
    <row r="212" spans="3:9" ht="13.2" x14ac:dyDescent="0.25">
      <c r="C212" s="8"/>
      <c r="D212" s="25"/>
      <c r="E212" s="7"/>
      <c r="F212" s="20"/>
      <c r="G212" s="25"/>
      <c r="H212" s="7"/>
      <c r="I212" s="20"/>
    </row>
    <row r="213" spans="3:9" ht="13.2" x14ac:dyDescent="0.25">
      <c r="C213" s="8"/>
      <c r="D213" s="25"/>
      <c r="E213" s="7"/>
      <c r="F213" s="20"/>
      <c r="G213" s="25"/>
      <c r="H213" s="7"/>
      <c r="I213" s="20"/>
    </row>
    <row r="214" spans="3:9" ht="13.2" x14ac:dyDescent="0.25">
      <c r="C214" s="8"/>
      <c r="D214" s="25"/>
      <c r="E214" s="7"/>
      <c r="F214" s="20"/>
      <c r="G214" s="25"/>
      <c r="H214" s="7"/>
      <c r="I214" s="20"/>
    </row>
    <row r="215" spans="3:9" ht="13.2" x14ac:dyDescent="0.25">
      <c r="C215" s="8"/>
      <c r="D215" s="25"/>
      <c r="E215" s="7"/>
      <c r="F215" s="20"/>
      <c r="G215" s="25"/>
      <c r="H215" s="7"/>
      <c r="I215" s="20"/>
    </row>
    <row r="216" spans="3:9" ht="13.2" x14ac:dyDescent="0.25">
      <c r="C216" s="8"/>
      <c r="D216" s="25"/>
      <c r="E216" s="7"/>
      <c r="F216" s="20"/>
      <c r="G216" s="25"/>
      <c r="H216" s="7"/>
      <c r="I216" s="20"/>
    </row>
    <row r="217" spans="3:9" ht="13.2" x14ac:dyDescent="0.25">
      <c r="C217" s="8"/>
      <c r="D217" s="25"/>
      <c r="E217" s="7"/>
      <c r="F217" s="20"/>
      <c r="G217" s="25"/>
      <c r="H217" s="7"/>
      <c r="I217" s="20"/>
    </row>
    <row r="218" spans="3:9" ht="13.2" x14ac:dyDescent="0.25">
      <c r="C218" s="8"/>
      <c r="D218" s="25"/>
      <c r="E218" s="7"/>
      <c r="F218" s="20"/>
      <c r="G218" s="25"/>
      <c r="H218" s="7"/>
      <c r="I218" s="20"/>
    </row>
    <row r="219" spans="3:9" ht="13.2" x14ac:dyDescent="0.25">
      <c r="C219" s="8"/>
      <c r="D219" s="25"/>
      <c r="E219" s="7"/>
      <c r="F219" s="20"/>
      <c r="G219" s="25"/>
      <c r="H219" s="7"/>
      <c r="I219" s="20"/>
    </row>
    <row r="220" spans="3:9" ht="13.2" x14ac:dyDescent="0.25">
      <c r="C220" s="8"/>
      <c r="D220" s="25"/>
      <c r="E220" s="7"/>
      <c r="F220" s="20"/>
      <c r="G220" s="25"/>
      <c r="H220" s="7"/>
      <c r="I220" s="20"/>
    </row>
    <row r="221" spans="3:9" ht="13.2" x14ac:dyDescent="0.25">
      <c r="C221" s="8"/>
      <c r="D221" s="25"/>
      <c r="E221" s="7"/>
      <c r="F221" s="20"/>
      <c r="G221" s="25"/>
      <c r="H221" s="7"/>
      <c r="I221" s="20"/>
    </row>
    <row r="222" spans="3:9" ht="13.2" x14ac:dyDescent="0.25">
      <c r="C222" s="8"/>
      <c r="D222" s="25"/>
      <c r="E222" s="7"/>
      <c r="F222" s="20"/>
      <c r="G222" s="25"/>
      <c r="H222" s="7"/>
      <c r="I222" s="20"/>
    </row>
    <row r="223" spans="3:9" ht="13.2" x14ac:dyDescent="0.25">
      <c r="C223" s="8"/>
      <c r="D223" s="25"/>
      <c r="E223" s="7"/>
      <c r="F223" s="20"/>
      <c r="G223" s="25"/>
      <c r="H223" s="7"/>
      <c r="I223" s="20"/>
    </row>
    <row r="224" spans="3:9" ht="13.2" x14ac:dyDescent="0.25">
      <c r="C224" s="8"/>
      <c r="D224" s="25"/>
      <c r="E224" s="7"/>
      <c r="F224" s="20"/>
      <c r="G224" s="25"/>
      <c r="H224" s="7"/>
      <c r="I224" s="20"/>
    </row>
    <row r="225" spans="3:9" ht="13.2" x14ac:dyDescent="0.25">
      <c r="C225" s="8"/>
      <c r="D225" s="25"/>
      <c r="E225" s="7"/>
      <c r="F225" s="20"/>
      <c r="G225" s="25"/>
      <c r="H225" s="7"/>
      <c r="I225" s="20"/>
    </row>
    <row r="226" spans="3:9" ht="13.2" x14ac:dyDescent="0.25">
      <c r="C226" s="8"/>
      <c r="D226" s="25"/>
      <c r="E226" s="7"/>
      <c r="F226" s="20"/>
      <c r="G226" s="25"/>
      <c r="H226" s="7"/>
      <c r="I226" s="20"/>
    </row>
    <row r="227" spans="3:9" ht="13.2" x14ac:dyDescent="0.25">
      <c r="C227" s="8"/>
      <c r="D227" s="25"/>
      <c r="E227" s="7"/>
      <c r="F227" s="20"/>
      <c r="G227" s="25"/>
      <c r="H227" s="7"/>
      <c r="I227" s="20"/>
    </row>
    <row r="228" spans="3:9" ht="13.2" x14ac:dyDescent="0.25">
      <c r="C228" s="8"/>
      <c r="D228" s="25"/>
      <c r="E228" s="7"/>
      <c r="F228" s="20"/>
      <c r="G228" s="25"/>
      <c r="H228" s="7"/>
      <c r="I228" s="20"/>
    </row>
    <row r="229" spans="3:9" ht="13.2" x14ac:dyDescent="0.25">
      <c r="C229" s="8"/>
      <c r="D229" s="25"/>
      <c r="E229" s="7"/>
      <c r="F229" s="20"/>
      <c r="G229" s="25"/>
      <c r="H229" s="7"/>
      <c r="I229" s="20"/>
    </row>
    <row r="230" spans="3:9" ht="13.2" x14ac:dyDescent="0.25">
      <c r="C230" s="8"/>
      <c r="D230" s="25"/>
      <c r="E230" s="7"/>
      <c r="F230" s="20"/>
      <c r="G230" s="25"/>
      <c r="H230" s="7"/>
      <c r="I230" s="20"/>
    </row>
    <row r="231" spans="3:9" ht="13.2" x14ac:dyDescent="0.25">
      <c r="C231" s="8"/>
      <c r="D231" s="25"/>
      <c r="E231" s="7"/>
      <c r="F231" s="20"/>
      <c r="G231" s="25"/>
      <c r="H231" s="7"/>
      <c r="I231" s="20"/>
    </row>
    <row r="232" spans="3:9" ht="13.2" x14ac:dyDescent="0.25">
      <c r="C232" s="8"/>
      <c r="D232" s="25"/>
      <c r="E232" s="7"/>
      <c r="F232" s="20"/>
      <c r="G232" s="25"/>
      <c r="H232" s="7"/>
      <c r="I232" s="20"/>
    </row>
    <row r="233" spans="3:9" ht="13.2" x14ac:dyDescent="0.25">
      <c r="C233" s="8"/>
      <c r="D233" s="25"/>
      <c r="E233" s="7"/>
      <c r="F233" s="20"/>
      <c r="G233" s="25"/>
      <c r="H233" s="7"/>
      <c r="I233" s="20"/>
    </row>
    <row r="234" spans="3:9" ht="13.2" x14ac:dyDescent="0.25">
      <c r="C234" s="8"/>
      <c r="D234" s="25"/>
      <c r="E234" s="7"/>
      <c r="F234" s="20"/>
      <c r="G234" s="25"/>
      <c r="H234" s="7"/>
      <c r="I234" s="20"/>
    </row>
    <row r="235" spans="3:9" ht="13.2" x14ac:dyDescent="0.25">
      <c r="C235" s="8"/>
      <c r="D235" s="25"/>
      <c r="E235" s="7"/>
      <c r="F235" s="20"/>
      <c r="G235" s="25"/>
      <c r="H235" s="7"/>
      <c r="I235" s="20"/>
    </row>
    <row r="236" spans="3:9" ht="13.2" x14ac:dyDescent="0.25">
      <c r="C236" s="8"/>
      <c r="D236" s="25"/>
      <c r="E236" s="7"/>
      <c r="F236" s="20"/>
      <c r="G236" s="25"/>
      <c r="H236" s="7"/>
      <c r="I236" s="20"/>
    </row>
    <row r="237" spans="3:9" ht="13.2" x14ac:dyDescent="0.25">
      <c r="C237" s="8"/>
      <c r="D237" s="25"/>
      <c r="E237" s="7"/>
      <c r="F237" s="20"/>
      <c r="G237" s="25"/>
      <c r="H237" s="7"/>
      <c r="I237" s="20"/>
    </row>
    <row r="238" spans="3:9" ht="13.2" x14ac:dyDescent="0.25">
      <c r="C238" s="8"/>
      <c r="D238" s="25"/>
      <c r="E238" s="7"/>
      <c r="F238" s="20"/>
      <c r="G238" s="25"/>
      <c r="H238" s="7"/>
      <c r="I238" s="20"/>
    </row>
    <row r="239" spans="3:9" ht="13.2" x14ac:dyDescent="0.25">
      <c r="C239" s="8"/>
      <c r="D239" s="25"/>
      <c r="E239" s="7"/>
      <c r="F239" s="20"/>
      <c r="G239" s="25"/>
      <c r="H239" s="7"/>
      <c r="I239" s="20"/>
    </row>
    <row r="240" spans="3:9" ht="13.2" x14ac:dyDescent="0.25">
      <c r="C240" s="8"/>
      <c r="D240" s="25"/>
      <c r="E240" s="7"/>
      <c r="F240" s="20"/>
      <c r="G240" s="25"/>
      <c r="H240" s="7"/>
      <c r="I240" s="20"/>
    </row>
    <row r="241" spans="3:9" ht="13.2" x14ac:dyDescent="0.25">
      <c r="C241" s="8"/>
      <c r="D241" s="25"/>
      <c r="E241" s="7"/>
      <c r="F241" s="20"/>
      <c r="G241" s="25"/>
      <c r="H241" s="7"/>
      <c r="I241" s="20"/>
    </row>
    <row r="242" spans="3:9" ht="13.2" x14ac:dyDescent="0.25">
      <c r="C242" s="8"/>
      <c r="D242" s="25"/>
      <c r="E242" s="7"/>
      <c r="F242" s="20"/>
      <c r="G242" s="25"/>
      <c r="H242" s="7"/>
      <c r="I242" s="20"/>
    </row>
    <row r="243" spans="3:9" ht="13.2" x14ac:dyDescent="0.25">
      <c r="C243" s="8"/>
      <c r="D243" s="25"/>
      <c r="E243" s="7"/>
      <c r="F243" s="20"/>
      <c r="G243" s="25"/>
      <c r="H243" s="7"/>
      <c r="I243" s="20"/>
    </row>
    <row r="244" spans="3:9" ht="13.2" x14ac:dyDescent="0.25">
      <c r="C244" s="8"/>
      <c r="D244" s="25"/>
      <c r="E244" s="7"/>
      <c r="F244" s="20"/>
      <c r="G244" s="25"/>
      <c r="H244" s="7"/>
      <c r="I244" s="20"/>
    </row>
    <row r="245" spans="3:9" ht="13.2" x14ac:dyDescent="0.25">
      <c r="C245" s="8"/>
      <c r="D245" s="25"/>
      <c r="E245" s="7"/>
      <c r="F245" s="20"/>
      <c r="G245" s="25"/>
      <c r="H245" s="7"/>
      <c r="I245" s="20"/>
    </row>
    <row r="246" spans="3:9" ht="13.2" x14ac:dyDescent="0.25">
      <c r="C246" s="8"/>
      <c r="D246" s="25"/>
      <c r="E246" s="7"/>
      <c r="F246" s="20"/>
      <c r="G246" s="25"/>
      <c r="H246" s="7"/>
      <c r="I246" s="20"/>
    </row>
    <row r="247" spans="3:9" ht="13.2" x14ac:dyDescent="0.25">
      <c r="C247" s="8"/>
      <c r="D247" s="25"/>
      <c r="E247" s="7"/>
      <c r="F247" s="20"/>
      <c r="G247" s="25"/>
      <c r="H247" s="7"/>
      <c r="I247" s="20"/>
    </row>
    <row r="248" spans="3:9" ht="13.2" x14ac:dyDescent="0.25">
      <c r="C248" s="8"/>
      <c r="D248" s="25"/>
      <c r="E248" s="7"/>
      <c r="F248" s="20"/>
      <c r="G248" s="25"/>
      <c r="H248" s="7"/>
      <c r="I248" s="20"/>
    </row>
    <row r="249" spans="3:9" ht="13.2" x14ac:dyDescent="0.25">
      <c r="C249" s="8"/>
      <c r="D249" s="25"/>
      <c r="E249" s="7"/>
      <c r="F249" s="20"/>
      <c r="G249" s="25"/>
      <c r="H249" s="7"/>
      <c r="I249" s="20"/>
    </row>
    <row r="250" spans="3:9" ht="13.2" x14ac:dyDescent="0.25">
      <c r="C250" s="8"/>
      <c r="D250" s="25"/>
      <c r="E250" s="7"/>
      <c r="F250" s="20"/>
      <c r="G250" s="25"/>
      <c r="H250" s="7"/>
      <c r="I250" s="20"/>
    </row>
    <row r="251" spans="3:9" ht="13.2" x14ac:dyDescent="0.25">
      <c r="C251" s="8"/>
      <c r="D251" s="25"/>
      <c r="E251" s="7"/>
      <c r="F251" s="20"/>
      <c r="G251" s="25"/>
      <c r="H251" s="7"/>
      <c r="I251" s="20"/>
    </row>
    <row r="252" spans="3:9" ht="13.2" x14ac:dyDescent="0.25">
      <c r="C252" s="8"/>
      <c r="D252" s="25"/>
      <c r="E252" s="7"/>
      <c r="F252" s="20"/>
      <c r="G252" s="25"/>
      <c r="H252" s="7"/>
      <c r="I252" s="20"/>
    </row>
    <row r="253" spans="3:9" ht="13.2" x14ac:dyDescent="0.25">
      <c r="C253" s="8"/>
      <c r="D253" s="25"/>
      <c r="E253" s="7"/>
      <c r="F253" s="20"/>
      <c r="G253" s="25"/>
      <c r="H253" s="7"/>
      <c r="I253" s="20"/>
    </row>
    <row r="254" spans="3:9" ht="13.2" x14ac:dyDescent="0.25">
      <c r="C254" s="8"/>
      <c r="D254" s="25"/>
      <c r="E254" s="7"/>
      <c r="F254" s="20"/>
      <c r="G254" s="25"/>
      <c r="H254" s="7"/>
      <c r="I254" s="20"/>
    </row>
    <row r="255" spans="3:9" ht="13.2" x14ac:dyDescent="0.25">
      <c r="C255" s="8"/>
      <c r="D255" s="25"/>
      <c r="E255" s="7"/>
      <c r="F255" s="20"/>
      <c r="G255" s="25"/>
      <c r="H255" s="7"/>
      <c r="I255" s="20"/>
    </row>
    <row r="256" spans="3:9" ht="13.2" x14ac:dyDescent="0.25">
      <c r="C256" s="8"/>
      <c r="D256" s="25"/>
      <c r="E256" s="7"/>
      <c r="F256" s="20"/>
      <c r="G256" s="25"/>
      <c r="H256" s="7"/>
      <c r="I256" s="20"/>
    </row>
    <row r="257" spans="3:9" ht="13.2" x14ac:dyDescent="0.25">
      <c r="C257" s="8"/>
      <c r="D257" s="25"/>
      <c r="E257" s="7"/>
      <c r="F257" s="20"/>
      <c r="G257" s="25"/>
      <c r="H257" s="7"/>
      <c r="I257" s="20"/>
    </row>
    <row r="258" spans="3:9" ht="13.2" x14ac:dyDescent="0.25">
      <c r="C258" s="8"/>
      <c r="D258" s="25"/>
      <c r="E258" s="7"/>
      <c r="F258" s="20"/>
      <c r="G258" s="25"/>
      <c r="H258" s="7"/>
      <c r="I258" s="20"/>
    </row>
    <row r="259" spans="3:9" ht="13.2" x14ac:dyDescent="0.25">
      <c r="C259" s="8"/>
      <c r="D259" s="25"/>
      <c r="E259" s="7"/>
      <c r="F259" s="20"/>
      <c r="G259" s="25"/>
      <c r="H259" s="7"/>
      <c r="I259" s="20"/>
    </row>
    <row r="260" spans="3:9" ht="13.2" x14ac:dyDescent="0.25">
      <c r="C260" s="8"/>
      <c r="D260" s="25"/>
      <c r="E260" s="7"/>
      <c r="F260" s="20"/>
      <c r="G260" s="25"/>
      <c r="H260" s="7"/>
      <c r="I260" s="20"/>
    </row>
    <row r="261" spans="3:9" ht="13.2" x14ac:dyDescent="0.25">
      <c r="C261" s="8"/>
      <c r="D261" s="25"/>
      <c r="E261" s="7"/>
      <c r="F261" s="20"/>
      <c r="G261" s="25"/>
      <c r="H261" s="7"/>
      <c r="I261" s="20"/>
    </row>
    <row r="262" spans="3:9" ht="13.2" x14ac:dyDescent="0.25">
      <c r="C262" s="8"/>
      <c r="D262" s="25"/>
      <c r="E262" s="7"/>
      <c r="F262" s="20"/>
      <c r="G262" s="25"/>
      <c r="H262" s="7"/>
      <c r="I262" s="20"/>
    </row>
    <row r="263" spans="3:9" ht="13.2" x14ac:dyDescent="0.25">
      <c r="C263" s="8"/>
      <c r="D263" s="25"/>
      <c r="E263" s="7"/>
      <c r="F263" s="20"/>
      <c r="G263" s="25"/>
      <c r="H263" s="7"/>
      <c r="I263" s="20"/>
    </row>
    <row r="264" spans="3:9" ht="13.2" x14ac:dyDescent="0.25">
      <c r="C264" s="8"/>
      <c r="D264" s="25"/>
      <c r="E264" s="7"/>
      <c r="F264" s="20"/>
      <c r="G264" s="25"/>
      <c r="H264" s="7"/>
      <c r="I264" s="20"/>
    </row>
    <row r="265" spans="3:9" ht="13.2" x14ac:dyDescent="0.25">
      <c r="C265" s="8"/>
      <c r="D265" s="25"/>
      <c r="E265" s="7"/>
      <c r="F265" s="20"/>
      <c r="G265" s="25"/>
      <c r="H265" s="7"/>
      <c r="I265" s="20"/>
    </row>
    <row r="266" spans="3:9" ht="13.2" x14ac:dyDescent="0.25">
      <c r="C266" s="8"/>
      <c r="D266" s="25"/>
      <c r="E266" s="7"/>
      <c r="F266" s="20"/>
      <c r="G266" s="25"/>
      <c r="H266" s="7"/>
      <c r="I266" s="20"/>
    </row>
    <row r="267" spans="3:9" ht="13.2" x14ac:dyDescent="0.25">
      <c r="C267" s="8"/>
      <c r="D267" s="25"/>
      <c r="E267" s="7"/>
      <c r="F267" s="20"/>
      <c r="G267" s="25"/>
      <c r="H267" s="7"/>
      <c r="I267" s="20"/>
    </row>
    <row r="268" spans="3:9" ht="13.2" x14ac:dyDescent="0.25">
      <c r="C268" s="8"/>
      <c r="D268" s="25"/>
      <c r="E268" s="7"/>
      <c r="F268" s="20"/>
      <c r="G268" s="25"/>
      <c r="H268" s="7"/>
      <c r="I268" s="20"/>
    </row>
    <row r="269" spans="3:9" ht="13.2" x14ac:dyDescent="0.25">
      <c r="C269" s="8"/>
      <c r="D269" s="25"/>
      <c r="E269" s="7"/>
      <c r="F269" s="20"/>
      <c r="G269" s="25"/>
      <c r="H269" s="7"/>
      <c r="I269" s="20"/>
    </row>
    <row r="270" spans="3:9" ht="13.2" x14ac:dyDescent="0.25">
      <c r="C270" s="8"/>
      <c r="D270" s="25"/>
      <c r="E270" s="7"/>
      <c r="F270" s="20"/>
      <c r="G270" s="25"/>
      <c r="H270" s="7"/>
      <c r="I270" s="20"/>
    </row>
    <row r="271" spans="3:9" ht="13.2" x14ac:dyDescent="0.25">
      <c r="C271" s="8"/>
      <c r="D271" s="25"/>
      <c r="E271" s="7"/>
      <c r="F271" s="20"/>
      <c r="G271" s="25"/>
      <c r="H271" s="7"/>
      <c r="I271" s="20"/>
    </row>
    <row r="272" spans="3:9" ht="13.2" x14ac:dyDescent="0.25">
      <c r="C272" s="8"/>
      <c r="D272" s="25"/>
      <c r="E272" s="7"/>
      <c r="F272" s="20"/>
      <c r="G272" s="25"/>
      <c r="H272" s="7"/>
      <c r="I272" s="20"/>
    </row>
    <row r="273" spans="3:9" ht="13.2" x14ac:dyDescent="0.25">
      <c r="C273" s="8"/>
      <c r="D273" s="25"/>
      <c r="E273" s="7"/>
      <c r="F273" s="20"/>
      <c r="G273" s="25"/>
      <c r="H273" s="7"/>
      <c r="I273" s="20"/>
    </row>
    <row r="274" spans="3:9" ht="13.2" x14ac:dyDescent="0.25">
      <c r="C274" s="8"/>
      <c r="D274" s="25"/>
      <c r="E274" s="7"/>
      <c r="F274" s="20"/>
      <c r="G274" s="25"/>
      <c r="H274" s="7"/>
      <c r="I274" s="20"/>
    </row>
    <row r="275" spans="3:9" ht="13.2" x14ac:dyDescent="0.25">
      <c r="C275" s="8"/>
      <c r="D275" s="25"/>
      <c r="E275" s="7"/>
      <c r="F275" s="20"/>
      <c r="G275" s="25"/>
      <c r="H275" s="7"/>
      <c r="I275" s="20"/>
    </row>
    <row r="276" spans="3:9" ht="13.2" x14ac:dyDescent="0.25">
      <c r="C276" s="8"/>
      <c r="D276" s="25"/>
      <c r="E276" s="7"/>
      <c r="F276" s="20"/>
      <c r="G276" s="25"/>
      <c r="H276" s="7"/>
      <c r="I276" s="20"/>
    </row>
    <row r="277" spans="3:9" ht="13.2" x14ac:dyDescent="0.25">
      <c r="C277" s="8"/>
      <c r="D277" s="25"/>
      <c r="E277" s="7"/>
      <c r="F277" s="20"/>
      <c r="G277" s="25"/>
      <c r="H277" s="7"/>
      <c r="I277" s="20"/>
    </row>
    <row r="278" spans="3:9" ht="13.2" x14ac:dyDescent="0.25">
      <c r="C278" s="8"/>
      <c r="D278" s="25"/>
      <c r="E278" s="7"/>
      <c r="F278" s="20"/>
      <c r="G278" s="25"/>
      <c r="H278" s="7"/>
      <c r="I278" s="20"/>
    </row>
    <row r="279" spans="3:9" ht="13.2" x14ac:dyDescent="0.25">
      <c r="C279" s="8"/>
      <c r="D279" s="25"/>
      <c r="E279" s="7"/>
      <c r="F279" s="20"/>
      <c r="G279" s="25"/>
      <c r="H279" s="7"/>
      <c r="I279" s="20"/>
    </row>
    <row r="280" spans="3:9" ht="13.2" x14ac:dyDescent="0.25">
      <c r="C280" s="8"/>
      <c r="D280" s="25"/>
      <c r="E280" s="7"/>
      <c r="F280" s="20"/>
      <c r="G280" s="25"/>
      <c r="H280" s="7"/>
      <c r="I280" s="20"/>
    </row>
    <row r="281" spans="3:9" ht="13.2" x14ac:dyDescent="0.25">
      <c r="C281" s="8"/>
      <c r="D281" s="25"/>
      <c r="E281" s="7"/>
      <c r="F281" s="20"/>
      <c r="G281" s="25"/>
      <c r="H281" s="7"/>
      <c r="I281" s="20"/>
    </row>
    <row r="282" spans="3:9" ht="13.2" x14ac:dyDescent="0.25">
      <c r="C282" s="8"/>
      <c r="D282" s="25"/>
      <c r="E282" s="7"/>
      <c r="F282" s="20"/>
      <c r="G282" s="25"/>
      <c r="H282" s="7"/>
      <c r="I282" s="20"/>
    </row>
    <row r="283" spans="3:9" ht="13.2" x14ac:dyDescent="0.25">
      <c r="C283" s="8"/>
      <c r="D283" s="25"/>
      <c r="E283" s="7"/>
      <c r="F283" s="20"/>
      <c r="G283" s="25"/>
      <c r="H283" s="7"/>
      <c r="I283" s="20"/>
    </row>
    <row r="284" spans="3:9" ht="13.2" x14ac:dyDescent="0.25">
      <c r="C284" s="8"/>
      <c r="D284" s="25"/>
      <c r="E284" s="7"/>
      <c r="F284" s="20"/>
      <c r="G284" s="25"/>
      <c r="H284" s="7"/>
      <c r="I284" s="20"/>
    </row>
    <row r="285" spans="3:9" ht="13.2" x14ac:dyDescent="0.25">
      <c r="C285" s="8"/>
      <c r="D285" s="25"/>
      <c r="E285" s="7"/>
      <c r="F285" s="20"/>
      <c r="G285" s="25"/>
      <c r="H285" s="7"/>
      <c r="I285" s="20"/>
    </row>
    <row r="286" spans="3:9" ht="13.2" x14ac:dyDescent="0.25">
      <c r="C286" s="8"/>
      <c r="D286" s="25"/>
      <c r="E286" s="7"/>
      <c r="F286" s="20"/>
      <c r="G286" s="25"/>
      <c r="H286" s="7"/>
      <c r="I286" s="20"/>
    </row>
    <row r="287" spans="3:9" ht="13.2" x14ac:dyDescent="0.25">
      <c r="C287" s="8"/>
      <c r="D287" s="25"/>
      <c r="E287" s="7"/>
      <c r="F287" s="20"/>
      <c r="G287" s="25"/>
      <c r="H287" s="7"/>
      <c r="I287" s="20"/>
    </row>
    <row r="288" spans="3:9" ht="13.2" x14ac:dyDescent="0.25">
      <c r="C288" s="8"/>
      <c r="D288" s="25"/>
      <c r="E288" s="7"/>
      <c r="F288" s="20"/>
      <c r="G288" s="25"/>
      <c r="H288" s="7"/>
      <c r="I288" s="20"/>
    </row>
    <row r="289" spans="3:9" ht="13.2" x14ac:dyDescent="0.25">
      <c r="C289" s="8"/>
      <c r="D289" s="25"/>
      <c r="E289" s="7"/>
      <c r="F289" s="20"/>
      <c r="G289" s="25"/>
      <c r="H289" s="7"/>
      <c r="I289" s="20"/>
    </row>
    <row r="290" spans="3:9" ht="13.2" x14ac:dyDescent="0.25">
      <c r="C290" s="8"/>
      <c r="D290" s="25"/>
      <c r="E290" s="7"/>
      <c r="F290" s="20"/>
      <c r="G290" s="25"/>
      <c r="H290" s="7"/>
      <c r="I290" s="20"/>
    </row>
    <row r="291" spans="3:9" ht="13.2" x14ac:dyDescent="0.25">
      <c r="C291" s="8"/>
      <c r="D291" s="25"/>
      <c r="E291" s="7"/>
      <c r="F291" s="20"/>
      <c r="G291" s="25"/>
      <c r="H291" s="7"/>
      <c r="I291" s="20"/>
    </row>
    <row r="292" spans="3:9" ht="13.2" x14ac:dyDescent="0.25">
      <c r="C292" s="8"/>
      <c r="D292" s="25"/>
      <c r="E292" s="7"/>
      <c r="F292" s="20"/>
      <c r="G292" s="25"/>
      <c r="H292" s="7"/>
      <c r="I292" s="20"/>
    </row>
    <row r="293" spans="3:9" ht="13.2" x14ac:dyDescent="0.25">
      <c r="C293" s="8"/>
      <c r="D293" s="25"/>
      <c r="E293" s="7"/>
      <c r="F293" s="20"/>
      <c r="G293" s="25"/>
      <c r="H293" s="7"/>
      <c r="I293" s="20"/>
    </row>
    <row r="294" spans="3:9" ht="13.2" x14ac:dyDescent="0.25">
      <c r="C294" s="8"/>
      <c r="D294" s="25"/>
      <c r="E294" s="7"/>
      <c r="F294" s="20"/>
      <c r="G294" s="25"/>
      <c r="H294" s="7"/>
      <c r="I294" s="20"/>
    </row>
    <row r="295" spans="3:9" ht="13.2" x14ac:dyDescent="0.25">
      <c r="C295" s="8"/>
      <c r="D295" s="25"/>
      <c r="E295" s="7"/>
      <c r="F295" s="20"/>
      <c r="G295" s="25"/>
      <c r="H295" s="7"/>
      <c r="I295" s="20"/>
    </row>
    <row r="296" spans="3:9" ht="13.2" x14ac:dyDescent="0.25">
      <c r="C296" s="8"/>
      <c r="D296" s="25"/>
      <c r="E296" s="7"/>
      <c r="F296" s="20"/>
      <c r="G296" s="25"/>
      <c r="H296" s="7"/>
      <c r="I296" s="20"/>
    </row>
    <row r="297" spans="3:9" ht="13.2" x14ac:dyDescent="0.25">
      <c r="C297" s="8"/>
      <c r="D297" s="25"/>
      <c r="E297" s="7"/>
      <c r="F297" s="20"/>
      <c r="G297" s="25"/>
      <c r="H297" s="7"/>
      <c r="I297" s="20"/>
    </row>
    <row r="298" spans="3:9" ht="13.2" x14ac:dyDescent="0.25">
      <c r="C298" s="8"/>
      <c r="D298" s="25"/>
      <c r="E298" s="7"/>
      <c r="F298" s="20"/>
      <c r="G298" s="25"/>
      <c r="H298" s="7"/>
      <c r="I298" s="20"/>
    </row>
    <row r="299" spans="3:9" ht="13.2" x14ac:dyDescent="0.25">
      <c r="C299" s="8"/>
      <c r="D299" s="25"/>
      <c r="E299" s="7"/>
      <c r="F299" s="20"/>
      <c r="G299" s="25"/>
      <c r="H299" s="7"/>
      <c r="I299" s="20"/>
    </row>
    <row r="300" spans="3:9" ht="13.2" x14ac:dyDescent="0.25">
      <c r="C300" s="8"/>
      <c r="D300" s="25"/>
      <c r="E300" s="7"/>
      <c r="F300" s="20"/>
      <c r="G300" s="25"/>
      <c r="H300" s="7"/>
      <c r="I300" s="20"/>
    </row>
    <row r="301" spans="3:9" ht="13.2" x14ac:dyDescent="0.25">
      <c r="C301" s="8"/>
      <c r="D301" s="25"/>
      <c r="E301" s="7"/>
      <c r="F301" s="20"/>
      <c r="G301" s="25"/>
      <c r="H301" s="7"/>
      <c r="I301" s="20"/>
    </row>
    <row r="302" spans="3:9" ht="13.2" x14ac:dyDescent="0.25">
      <c r="C302" s="8"/>
      <c r="D302" s="25"/>
      <c r="E302" s="7"/>
      <c r="F302" s="20"/>
      <c r="G302" s="25"/>
      <c r="H302" s="7"/>
      <c r="I302" s="20"/>
    </row>
    <row r="303" spans="3:9" ht="13.2" x14ac:dyDescent="0.25">
      <c r="C303" s="8"/>
      <c r="D303" s="25"/>
      <c r="E303" s="7"/>
      <c r="F303" s="20"/>
      <c r="G303" s="25"/>
      <c r="H303" s="7"/>
      <c r="I303" s="20"/>
    </row>
    <row r="304" spans="3:9" ht="13.2" x14ac:dyDescent="0.25">
      <c r="C304" s="8"/>
      <c r="D304" s="25"/>
      <c r="E304" s="7"/>
      <c r="F304" s="20"/>
      <c r="G304" s="25"/>
      <c r="H304" s="7"/>
      <c r="I304" s="20"/>
    </row>
    <row r="305" spans="3:9" ht="13.2" x14ac:dyDescent="0.25">
      <c r="C305" s="8"/>
      <c r="D305" s="25"/>
      <c r="E305" s="7"/>
      <c r="F305" s="20"/>
      <c r="G305" s="25"/>
      <c r="H305" s="7"/>
      <c r="I305" s="20"/>
    </row>
    <row r="306" spans="3:9" ht="13.2" x14ac:dyDescent="0.25">
      <c r="C306" s="8"/>
      <c r="D306" s="25"/>
      <c r="E306" s="7"/>
      <c r="F306" s="20"/>
      <c r="G306" s="25"/>
      <c r="H306" s="7"/>
      <c r="I306" s="20"/>
    </row>
    <row r="307" spans="3:9" ht="13.2" x14ac:dyDescent="0.25">
      <c r="C307" s="8"/>
      <c r="D307" s="25"/>
      <c r="E307" s="7"/>
      <c r="F307" s="20"/>
      <c r="G307" s="25"/>
      <c r="H307" s="7"/>
      <c r="I307" s="20"/>
    </row>
    <row r="308" spans="3:9" ht="13.2" x14ac:dyDescent="0.25">
      <c r="C308" s="8"/>
      <c r="D308" s="25"/>
      <c r="E308" s="7"/>
      <c r="F308" s="20"/>
      <c r="G308" s="25"/>
      <c r="H308" s="7"/>
      <c r="I308" s="20"/>
    </row>
    <row r="309" spans="3:9" ht="13.2" x14ac:dyDescent="0.25">
      <c r="C309" s="8"/>
      <c r="D309" s="25"/>
      <c r="E309" s="7"/>
      <c r="F309" s="20"/>
      <c r="G309" s="25"/>
      <c r="H309" s="7"/>
      <c r="I309" s="20"/>
    </row>
    <row r="310" spans="3:9" ht="13.2" x14ac:dyDescent="0.25">
      <c r="C310" s="8"/>
      <c r="D310" s="25"/>
      <c r="E310" s="7"/>
      <c r="F310" s="20"/>
      <c r="G310" s="25"/>
      <c r="H310" s="7"/>
      <c r="I310" s="20"/>
    </row>
    <row r="311" spans="3:9" ht="13.2" x14ac:dyDescent="0.25">
      <c r="C311" s="8"/>
      <c r="D311" s="25"/>
      <c r="E311" s="7"/>
      <c r="F311" s="20"/>
      <c r="G311" s="25"/>
      <c r="H311" s="7"/>
      <c r="I311" s="20"/>
    </row>
    <row r="312" spans="3:9" ht="13.2" x14ac:dyDescent="0.25">
      <c r="C312" s="8"/>
      <c r="D312" s="25"/>
      <c r="E312" s="7"/>
      <c r="F312" s="20"/>
      <c r="G312" s="25"/>
      <c r="H312" s="7"/>
      <c r="I312" s="20"/>
    </row>
    <row r="313" spans="3:9" ht="13.2" x14ac:dyDescent="0.25">
      <c r="C313" s="8"/>
      <c r="D313" s="25"/>
      <c r="E313" s="7"/>
      <c r="F313" s="20"/>
      <c r="G313" s="25"/>
      <c r="H313" s="7"/>
      <c r="I313" s="20"/>
    </row>
    <row r="314" spans="3:9" ht="13.2" x14ac:dyDescent="0.25">
      <c r="C314" s="8"/>
      <c r="D314" s="25"/>
      <c r="E314" s="7"/>
      <c r="F314" s="20"/>
      <c r="G314" s="25"/>
      <c r="H314" s="7"/>
      <c r="I314" s="20"/>
    </row>
    <row r="315" spans="3:9" ht="13.2" x14ac:dyDescent="0.25">
      <c r="C315" s="8"/>
      <c r="D315" s="25"/>
      <c r="E315" s="7"/>
      <c r="F315" s="20"/>
      <c r="G315" s="25"/>
      <c r="H315" s="7"/>
      <c r="I315" s="20"/>
    </row>
    <row r="316" spans="3:9" ht="13.2" x14ac:dyDescent="0.25">
      <c r="C316" s="8"/>
      <c r="D316" s="25"/>
      <c r="E316" s="7"/>
      <c r="F316" s="20"/>
      <c r="G316" s="25"/>
      <c r="H316" s="7"/>
      <c r="I316" s="20"/>
    </row>
    <row r="317" spans="3:9" ht="13.2" x14ac:dyDescent="0.25">
      <c r="C317" s="8"/>
      <c r="D317" s="25"/>
      <c r="E317" s="7"/>
      <c r="F317" s="20"/>
      <c r="G317" s="25"/>
      <c r="H317" s="7"/>
      <c r="I317" s="20"/>
    </row>
    <row r="318" spans="3:9" ht="13.2" x14ac:dyDescent="0.25">
      <c r="C318" s="8"/>
      <c r="D318" s="25"/>
      <c r="E318" s="7"/>
      <c r="F318" s="20"/>
      <c r="G318" s="25"/>
      <c r="H318" s="7"/>
      <c r="I318" s="20"/>
    </row>
    <row r="319" spans="3:9" ht="13.2" x14ac:dyDescent="0.25">
      <c r="C319" s="8"/>
      <c r="D319" s="25"/>
      <c r="E319" s="7"/>
      <c r="F319" s="20"/>
      <c r="G319" s="25"/>
      <c r="H319" s="7"/>
      <c r="I319" s="20"/>
    </row>
    <row r="320" spans="3:9" ht="13.2" x14ac:dyDescent="0.25">
      <c r="C320" s="8"/>
      <c r="D320" s="25"/>
      <c r="E320" s="7"/>
      <c r="F320" s="20"/>
      <c r="G320" s="25"/>
      <c r="H320" s="7"/>
      <c r="I320" s="20"/>
    </row>
    <row r="321" spans="3:9" ht="13.2" x14ac:dyDescent="0.25">
      <c r="C321" s="8"/>
      <c r="D321" s="25"/>
      <c r="E321" s="7"/>
      <c r="F321" s="20"/>
      <c r="G321" s="25"/>
      <c r="H321" s="7"/>
      <c r="I321" s="20"/>
    </row>
    <row r="322" spans="3:9" ht="13.2" x14ac:dyDescent="0.25">
      <c r="C322" s="8"/>
      <c r="D322" s="25"/>
      <c r="E322" s="7"/>
      <c r="F322" s="20"/>
      <c r="G322" s="25"/>
      <c r="H322" s="7"/>
      <c r="I322" s="20"/>
    </row>
    <row r="323" spans="3:9" ht="13.2" x14ac:dyDescent="0.25">
      <c r="C323" s="8"/>
      <c r="D323" s="25"/>
      <c r="E323" s="7"/>
      <c r="F323" s="20"/>
      <c r="G323" s="25"/>
      <c r="H323" s="7"/>
      <c r="I323" s="20"/>
    </row>
    <row r="324" spans="3:9" ht="13.2" x14ac:dyDescent="0.25">
      <c r="C324" s="8"/>
      <c r="D324" s="25"/>
      <c r="E324" s="7"/>
      <c r="F324" s="20"/>
      <c r="G324" s="25"/>
      <c r="H324" s="7"/>
      <c r="I324" s="20"/>
    </row>
    <row r="325" spans="3:9" ht="13.2" x14ac:dyDescent="0.25">
      <c r="C325" s="8"/>
      <c r="D325" s="25"/>
      <c r="E325" s="7"/>
      <c r="F325" s="20"/>
      <c r="G325" s="25"/>
      <c r="H325" s="7"/>
      <c r="I325" s="20"/>
    </row>
    <row r="326" spans="3:9" ht="13.2" x14ac:dyDescent="0.25">
      <c r="C326" s="8"/>
      <c r="D326" s="25"/>
      <c r="E326" s="7"/>
      <c r="F326" s="20"/>
      <c r="G326" s="25"/>
      <c r="H326" s="7"/>
      <c r="I326" s="20"/>
    </row>
    <row r="327" spans="3:9" ht="13.2" x14ac:dyDescent="0.25">
      <c r="C327" s="8"/>
      <c r="D327" s="25"/>
      <c r="E327" s="7"/>
      <c r="F327" s="20"/>
      <c r="G327" s="25"/>
      <c r="H327" s="7"/>
      <c r="I327" s="20"/>
    </row>
    <row r="328" spans="3:9" ht="13.2" x14ac:dyDescent="0.25">
      <c r="C328" s="8"/>
      <c r="D328" s="25"/>
      <c r="E328" s="7"/>
      <c r="F328" s="20"/>
      <c r="G328" s="25"/>
      <c r="H328" s="7"/>
      <c r="I328" s="20"/>
    </row>
    <row r="329" spans="3:9" ht="13.2" x14ac:dyDescent="0.25">
      <c r="C329" s="8"/>
      <c r="D329" s="25"/>
      <c r="E329" s="7"/>
      <c r="F329" s="20"/>
      <c r="G329" s="25"/>
      <c r="H329" s="7"/>
      <c r="I329" s="20"/>
    </row>
    <row r="330" spans="3:9" ht="13.2" x14ac:dyDescent="0.25">
      <c r="C330" s="8"/>
      <c r="D330" s="25"/>
      <c r="E330" s="7"/>
      <c r="F330" s="20"/>
      <c r="G330" s="25"/>
      <c r="H330" s="7"/>
      <c r="I330" s="20"/>
    </row>
    <row r="331" spans="3:9" ht="13.2" x14ac:dyDescent="0.25">
      <c r="C331" s="8"/>
      <c r="D331" s="25"/>
      <c r="E331" s="7"/>
      <c r="F331" s="20"/>
      <c r="G331" s="25"/>
      <c r="H331" s="7"/>
      <c r="I331" s="20"/>
    </row>
    <row r="332" spans="3:9" ht="13.2" x14ac:dyDescent="0.25">
      <c r="C332" s="8"/>
      <c r="D332" s="25"/>
      <c r="E332" s="7"/>
      <c r="F332" s="20"/>
      <c r="G332" s="25"/>
      <c r="H332" s="7"/>
      <c r="I332" s="20"/>
    </row>
    <row r="333" spans="3:9" ht="13.2" x14ac:dyDescent="0.25">
      <c r="C333" s="8"/>
      <c r="D333" s="25"/>
      <c r="E333" s="7"/>
      <c r="F333" s="20"/>
      <c r="G333" s="25"/>
      <c r="H333" s="7"/>
      <c r="I333" s="20"/>
    </row>
    <row r="334" spans="3:9" ht="13.2" x14ac:dyDescent="0.25">
      <c r="C334" s="8"/>
      <c r="D334" s="25"/>
      <c r="E334" s="7"/>
      <c r="F334" s="20"/>
      <c r="G334" s="25"/>
      <c r="H334" s="7"/>
      <c r="I334" s="20"/>
    </row>
    <row r="335" spans="3:9" ht="13.2" x14ac:dyDescent="0.25">
      <c r="C335" s="8"/>
      <c r="D335" s="25"/>
      <c r="E335" s="7"/>
      <c r="F335" s="20"/>
      <c r="G335" s="25"/>
      <c r="H335" s="7"/>
      <c r="I335" s="20"/>
    </row>
    <row r="336" spans="3:9" ht="13.2" x14ac:dyDescent="0.25">
      <c r="C336" s="8"/>
      <c r="D336" s="25"/>
      <c r="E336" s="7"/>
      <c r="F336" s="20"/>
      <c r="G336" s="25"/>
      <c r="H336" s="7"/>
      <c r="I336" s="20"/>
    </row>
    <row r="337" spans="3:9" ht="13.2" x14ac:dyDescent="0.25">
      <c r="C337" s="8"/>
      <c r="D337" s="25"/>
      <c r="E337" s="7"/>
      <c r="F337" s="20"/>
      <c r="G337" s="25"/>
      <c r="H337" s="7"/>
      <c r="I337" s="20"/>
    </row>
    <row r="338" spans="3:9" ht="13.2" x14ac:dyDescent="0.25">
      <c r="C338" s="8"/>
      <c r="D338" s="25"/>
      <c r="E338" s="7"/>
      <c r="F338" s="20"/>
      <c r="G338" s="25"/>
      <c r="H338" s="7"/>
      <c r="I338" s="20"/>
    </row>
    <row r="339" spans="3:9" ht="13.2" x14ac:dyDescent="0.25">
      <c r="C339" s="8"/>
      <c r="D339" s="25"/>
      <c r="E339" s="7"/>
      <c r="F339" s="20"/>
      <c r="G339" s="25"/>
      <c r="H339" s="7"/>
      <c r="I339" s="20"/>
    </row>
    <row r="340" spans="3:9" ht="13.2" x14ac:dyDescent="0.25">
      <c r="C340" s="8"/>
      <c r="D340" s="25"/>
      <c r="E340" s="7"/>
      <c r="F340" s="20"/>
      <c r="G340" s="25"/>
      <c r="H340" s="7"/>
      <c r="I340" s="20"/>
    </row>
    <row r="341" spans="3:9" ht="13.2" x14ac:dyDescent="0.25">
      <c r="C341" s="8"/>
      <c r="D341" s="25"/>
      <c r="E341" s="7"/>
      <c r="F341" s="20"/>
      <c r="G341" s="25"/>
      <c r="H341" s="7"/>
      <c r="I341" s="20"/>
    </row>
    <row r="342" spans="3:9" ht="13.2" x14ac:dyDescent="0.25">
      <c r="C342" s="8"/>
      <c r="D342" s="25"/>
      <c r="E342" s="7"/>
      <c r="F342" s="20"/>
      <c r="G342" s="25"/>
      <c r="H342" s="7"/>
      <c r="I342" s="20"/>
    </row>
    <row r="343" spans="3:9" ht="13.2" x14ac:dyDescent="0.25">
      <c r="C343" s="8"/>
      <c r="D343" s="25"/>
      <c r="E343" s="7"/>
      <c r="F343" s="20"/>
      <c r="G343" s="25"/>
      <c r="H343" s="7"/>
      <c r="I343" s="20"/>
    </row>
    <row r="344" spans="3:9" ht="13.2" x14ac:dyDescent="0.25">
      <c r="C344" s="8"/>
      <c r="D344" s="25"/>
      <c r="E344" s="7"/>
      <c r="F344" s="20"/>
      <c r="G344" s="25"/>
      <c r="H344" s="7"/>
      <c r="I344" s="20"/>
    </row>
    <row r="345" spans="3:9" ht="13.2" x14ac:dyDescent="0.25">
      <c r="C345" s="8"/>
      <c r="D345" s="25"/>
      <c r="E345" s="7"/>
      <c r="F345" s="20"/>
      <c r="G345" s="25"/>
      <c r="H345" s="7"/>
      <c r="I345" s="20"/>
    </row>
    <row r="346" spans="3:9" ht="13.2" x14ac:dyDescent="0.25">
      <c r="C346" s="8"/>
      <c r="D346" s="25"/>
      <c r="E346" s="7"/>
      <c r="F346" s="20"/>
      <c r="G346" s="25"/>
      <c r="H346" s="7"/>
      <c r="I346" s="20"/>
    </row>
    <row r="347" spans="3:9" ht="13.2" x14ac:dyDescent="0.25">
      <c r="C347" s="8"/>
      <c r="D347" s="25"/>
      <c r="E347" s="7"/>
      <c r="F347" s="20"/>
      <c r="G347" s="25"/>
      <c r="H347" s="7"/>
      <c r="I347" s="20"/>
    </row>
    <row r="348" spans="3:9" ht="13.2" x14ac:dyDescent="0.25">
      <c r="C348" s="8"/>
      <c r="D348" s="25"/>
      <c r="E348" s="7"/>
      <c r="F348" s="20"/>
      <c r="G348" s="25"/>
      <c r="H348" s="7"/>
      <c r="I348" s="20"/>
    </row>
    <row r="349" spans="3:9" ht="13.2" x14ac:dyDescent="0.25">
      <c r="C349" s="8"/>
      <c r="D349" s="25"/>
      <c r="E349" s="7"/>
      <c r="F349" s="20"/>
      <c r="G349" s="25"/>
      <c r="H349" s="7"/>
      <c r="I349" s="20"/>
    </row>
    <row r="350" spans="3:9" ht="13.2" x14ac:dyDescent="0.25">
      <c r="C350" s="8"/>
      <c r="D350" s="25"/>
      <c r="E350" s="7"/>
      <c r="F350" s="20"/>
      <c r="G350" s="25"/>
      <c r="H350" s="7"/>
      <c r="I350" s="20"/>
    </row>
    <row r="351" spans="3:9" ht="13.2" x14ac:dyDescent="0.25">
      <c r="C351" s="8"/>
      <c r="D351" s="25"/>
      <c r="E351" s="7"/>
      <c r="F351" s="20"/>
      <c r="G351" s="25"/>
      <c r="H351" s="7"/>
      <c r="I351" s="20"/>
    </row>
    <row r="352" spans="3:9" ht="13.2" x14ac:dyDescent="0.25">
      <c r="C352" s="8"/>
      <c r="D352" s="25"/>
      <c r="E352" s="7"/>
      <c r="F352" s="20"/>
      <c r="G352" s="25"/>
      <c r="H352" s="7"/>
      <c r="I352" s="20"/>
    </row>
    <row r="353" spans="3:9" ht="13.2" x14ac:dyDescent="0.25">
      <c r="C353" s="8"/>
      <c r="D353" s="25"/>
      <c r="E353" s="7"/>
      <c r="F353" s="20"/>
      <c r="G353" s="25"/>
      <c r="H353" s="7"/>
      <c r="I353" s="20"/>
    </row>
    <row r="354" spans="3:9" ht="13.2" x14ac:dyDescent="0.25">
      <c r="C354" s="8"/>
      <c r="D354" s="25"/>
      <c r="E354" s="7"/>
      <c r="F354" s="20"/>
      <c r="G354" s="25"/>
      <c r="H354" s="7"/>
      <c r="I354" s="20"/>
    </row>
    <row r="355" spans="3:9" ht="13.2" x14ac:dyDescent="0.25">
      <c r="C355" s="8"/>
      <c r="D355" s="25"/>
      <c r="E355" s="7"/>
      <c r="F355" s="20"/>
      <c r="G355" s="25"/>
      <c r="H355" s="7"/>
      <c r="I355" s="20"/>
    </row>
    <row r="356" spans="3:9" ht="13.2" x14ac:dyDescent="0.25">
      <c r="C356" s="8"/>
      <c r="D356" s="25"/>
      <c r="E356" s="7"/>
      <c r="F356" s="20"/>
      <c r="G356" s="25"/>
      <c r="H356" s="7"/>
      <c r="I356" s="20"/>
    </row>
    <row r="357" spans="3:9" ht="13.2" x14ac:dyDescent="0.25">
      <c r="C357" s="8"/>
      <c r="D357" s="25"/>
      <c r="E357" s="7"/>
      <c r="F357" s="20"/>
      <c r="G357" s="25"/>
      <c r="H357" s="7"/>
      <c r="I357" s="20"/>
    </row>
    <row r="358" spans="3:9" ht="13.2" x14ac:dyDescent="0.25">
      <c r="C358" s="8"/>
      <c r="D358" s="25"/>
      <c r="E358" s="7"/>
      <c r="F358" s="20"/>
      <c r="G358" s="25"/>
      <c r="H358" s="7"/>
      <c r="I358" s="20"/>
    </row>
    <row r="359" spans="3:9" ht="13.2" x14ac:dyDescent="0.25">
      <c r="C359" s="8"/>
      <c r="D359" s="25"/>
      <c r="E359" s="7"/>
      <c r="F359" s="20"/>
      <c r="G359" s="25"/>
      <c r="H359" s="7"/>
      <c r="I359" s="20"/>
    </row>
    <row r="360" spans="3:9" ht="13.2" x14ac:dyDescent="0.25">
      <c r="C360" s="8"/>
      <c r="D360" s="25"/>
      <c r="E360" s="7"/>
      <c r="F360" s="20"/>
      <c r="G360" s="25"/>
      <c r="H360" s="7"/>
      <c r="I360" s="20"/>
    </row>
    <row r="361" spans="3:9" ht="13.2" x14ac:dyDescent="0.25">
      <c r="C361" s="8"/>
      <c r="D361" s="25"/>
      <c r="E361" s="7"/>
      <c r="F361" s="20"/>
      <c r="G361" s="25"/>
      <c r="H361" s="7"/>
      <c r="I361" s="20"/>
    </row>
    <row r="362" spans="3:9" ht="13.2" x14ac:dyDescent="0.25">
      <c r="C362" s="8"/>
      <c r="D362" s="25"/>
      <c r="E362" s="7"/>
      <c r="F362" s="20"/>
      <c r="G362" s="25"/>
      <c r="H362" s="7"/>
      <c r="I362" s="20"/>
    </row>
    <row r="363" spans="3:9" ht="13.2" x14ac:dyDescent="0.25">
      <c r="C363" s="8"/>
      <c r="D363" s="25"/>
      <c r="E363" s="7"/>
      <c r="F363" s="20"/>
      <c r="G363" s="25"/>
      <c r="H363" s="7"/>
      <c r="I363" s="20"/>
    </row>
    <row r="364" spans="3:9" ht="13.2" x14ac:dyDescent="0.25">
      <c r="C364" s="8"/>
      <c r="D364" s="25"/>
      <c r="E364" s="7"/>
      <c r="F364" s="20"/>
      <c r="G364" s="25"/>
      <c r="H364" s="7"/>
      <c r="I364" s="20"/>
    </row>
    <row r="365" spans="3:9" ht="13.2" x14ac:dyDescent="0.25">
      <c r="C365" s="8"/>
      <c r="D365" s="25"/>
      <c r="E365" s="7"/>
      <c r="F365" s="20"/>
      <c r="G365" s="25"/>
      <c r="H365" s="7"/>
      <c r="I365" s="20"/>
    </row>
    <row r="366" spans="3:9" ht="13.2" x14ac:dyDescent="0.25">
      <c r="C366" s="8"/>
      <c r="D366" s="25"/>
      <c r="E366" s="7"/>
      <c r="F366" s="20"/>
      <c r="G366" s="25"/>
      <c r="H366" s="7"/>
      <c r="I366" s="20"/>
    </row>
    <row r="367" spans="3:9" ht="13.2" x14ac:dyDescent="0.25">
      <c r="C367" s="8"/>
      <c r="D367" s="25"/>
      <c r="E367" s="7"/>
      <c r="F367" s="20"/>
      <c r="G367" s="25"/>
      <c r="H367" s="7"/>
      <c r="I367" s="20"/>
    </row>
    <row r="368" spans="3:9" ht="13.2" x14ac:dyDescent="0.25">
      <c r="C368" s="8"/>
      <c r="D368" s="25"/>
      <c r="E368" s="7"/>
      <c r="F368" s="20"/>
      <c r="G368" s="25"/>
      <c r="H368" s="7"/>
      <c r="I368" s="20"/>
    </row>
    <row r="369" spans="3:9" ht="13.2" x14ac:dyDescent="0.25">
      <c r="C369" s="8"/>
      <c r="D369" s="25"/>
      <c r="E369" s="7"/>
      <c r="F369" s="20"/>
      <c r="G369" s="25"/>
      <c r="H369" s="7"/>
      <c r="I369" s="20"/>
    </row>
    <row r="370" spans="3:9" ht="13.2" x14ac:dyDescent="0.25">
      <c r="C370" s="8"/>
      <c r="D370" s="25"/>
      <c r="E370" s="7"/>
      <c r="F370" s="20"/>
      <c r="G370" s="25"/>
      <c r="H370" s="7"/>
      <c r="I370" s="20"/>
    </row>
    <row r="371" spans="3:9" ht="13.2" x14ac:dyDescent="0.25">
      <c r="C371" s="8"/>
      <c r="D371" s="25"/>
      <c r="E371" s="7"/>
      <c r="F371" s="20"/>
      <c r="G371" s="25"/>
      <c r="H371" s="7"/>
      <c r="I371" s="20"/>
    </row>
    <row r="372" spans="3:9" ht="13.2" x14ac:dyDescent="0.25">
      <c r="C372" s="8"/>
      <c r="D372" s="25"/>
      <c r="E372" s="7"/>
      <c r="F372" s="20"/>
      <c r="G372" s="25"/>
      <c r="H372" s="7"/>
      <c r="I372" s="20"/>
    </row>
    <row r="373" spans="3:9" ht="13.2" x14ac:dyDescent="0.25">
      <c r="C373" s="8"/>
      <c r="D373" s="25"/>
      <c r="E373" s="7"/>
      <c r="F373" s="20"/>
      <c r="G373" s="25"/>
      <c r="H373" s="7"/>
      <c r="I373" s="20"/>
    </row>
    <row r="374" spans="3:9" ht="13.2" x14ac:dyDescent="0.25">
      <c r="C374" s="8"/>
      <c r="D374" s="25"/>
      <c r="E374" s="7"/>
      <c r="F374" s="20"/>
      <c r="G374" s="25"/>
      <c r="H374" s="7"/>
      <c r="I374" s="20"/>
    </row>
    <row r="375" spans="3:9" ht="13.2" x14ac:dyDescent="0.25">
      <c r="C375" s="8"/>
      <c r="D375" s="25"/>
      <c r="E375" s="7"/>
      <c r="F375" s="20"/>
      <c r="G375" s="25"/>
      <c r="H375" s="7"/>
      <c r="I375" s="20"/>
    </row>
    <row r="376" spans="3:9" ht="13.2" x14ac:dyDescent="0.25">
      <c r="C376" s="8"/>
      <c r="D376" s="25"/>
      <c r="E376" s="7"/>
      <c r="F376" s="20"/>
      <c r="G376" s="25"/>
      <c r="H376" s="7"/>
      <c r="I376" s="20"/>
    </row>
    <row r="377" spans="3:9" ht="13.2" x14ac:dyDescent="0.25">
      <c r="C377" s="8"/>
      <c r="D377" s="25"/>
      <c r="E377" s="7"/>
      <c r="F377" s="20"/>
      <c r="G377" s="25"/>
      <c r="H377" s="7"/>
      <c r="I377" s="20"/>
    </row>
    <row r="378" spans="3:9" ht="13.2" x14ac:dyDescent="0.25">
      <c r="C378" s="8"/>
      <c r="D378" s="25"/>
      <c r="E378" s="7"/>
      <c r="F378" s="20"/>
      <c r="G378" s="25"/>
      <c r="H378" s="7"/>
      <c r="I378" s="20"/>
    </row>
    <row r="379" spans="3:9" ht="13.2" x14ac:dyDescent="0.25">
      <c r="C379" s="8"/>
      <c r="D379" s="25"/>
      <c r="E379" s="7"/>
      <c r="F379" s="20"/>
      <c r="G379" s="25"/>
      <c r="H379" s="7"/>
      <c r="I379" s="20"/>
    </row>
    <row r="380" spans="3:9" ht="13.2" x14ac:dyDescent="0.25">
      <c r="C380" s="8"/>
      <c r="D380" s="25"/>
      <c r="E380" s="7"/>
      <c r="F380" s="20"/>
      <c r="G380" s="25"/>
      <c r="H380" s="7"/>
      <c r="I380" s="20"/>
    </row>
    <row r="381" spans="3:9" ht="13.2" x14ac:dyDescent="0.25">
      <c r="C381" s="8"/>
      <c r="D381" s="25"/>
      <c r="E381" s="7"/>
      <c r="F381" s="20"/>
      <c r="G381" s="25"/>
      <c r="H381" s="7"/>
      <c r="I381" s="20"/>
    </row>
    <row r="382" spans="3:9" ht="13.2" x14ac:dyDescent="0.25">
      <c r="C382" s="8"/>
      <c r="D382" s="25"/>
      <c r="E382" s="7"/>
      <c r="F382" s="20"/>
      <c r="G382" s="25"/>
      <c r="H382" s="7"/>
      <c r="I382" s="20"/>
    </row>
    <row r="383" spans="3:9" ht="13.2" x14ac:dyDescent="0.25">
      <c r="C383" s="8"/>
      <c r="D383" s="25"/>
      <c r="E383" s="7"/>
      <c r="F383" s="20"/>
      <c r="G383" s="25"/>
      <c r="H383" s="7"/>
      <c r="I383" s="20"/>
    </row>
    <row r="384" spans="3:9" ht="13.2" x14ac:dyDescent="0.25">
      <c r="C384" s="8"/>
      <c r="D384" s="25"/>
      <c r="E384" s="7"/>
      <c r="F384" s="20"/>
      <c r="G384" s="25"/>
      <c r="H384" s="7"/>
      <c r="I384" s="20"/>
    </row>
    <row r="385" spans="3:9" ht="13.2" x14ac:dyDescent="0.25">
      <c r="C385" s="8"/>
      <c r="D385" s="25"/>
      <c r="E385" s="7"/>
      <c r="F385" s="20"/>
      <c r="G385" s="25"/>
      <c r="H385" s="7"/>
      <c r="I385" s="20"/>
    </row>
    <row r="386" spans="3:9" ht="13.2" x14ac:dyDescent="0.25">
      <c r="C386" s="8"/>
      <c r="D386" s="25"/>
      <c r="E386" s="7"/>
      <c r="F386" s="20"/>
      <c r="G386" s="25"/>
      <c r="H386" s="7"/>
      <c r="I386" s="20"/>
    </row>
    <row r="387" spans="3:9" ht="13.2" x14ac:dyDescent="0.25">
      <c r="C387" s="8"/>
      <c r="D387" s="25"/>
      <c r="E387" s="7"/>
      <c r="F387" s="20"/>
      <c r="G387" s="25"/>
      <c r="H387" s="7"/>
      <c r="I387" s="20"/>
    </row>
    <row r="388" spans="3:9" ht="13.2" x14ac:dyDescent="0.25">
      <c r="C388" s="8"/>
      <c r="D388" s="25"/>
      <c r="E388" s="7"/>
      <c r="F388" s="20"/>
      <c r="G388" s="25"/>
      <c r="H388" s="7"/>
      <c r="I388" s="20"/>
    </row>
    <row r="389" spans="3:9" ht="13.2" x14ac:dyDescent="0.25">
      <c r="C389" s="8"/>
      <c r="D389" s="25"/>
      <c r="E389" s="7"/>
      <c r="F389" s="20"/>
      <c r="G389" s="25"/>
      <c r="H389" s="7"/>
      <c r="I389" s="20"/>
    </row>
    <row r="390" spans="3:9" ht="13.2" x14ac:dyDescent="0.25">
      <c r="C390" s="8"/>
      <c r="D390" s="25"/>
      <c r="E390" s="7"/>
      <c r="F390" s="20"/>
      <c r="G390" s="25"/>
      <c r="H390" s="7"/>
      <c r="I390" s="20"/>
    </row>
    <row r="391" spans="3:9" ht="13.2" x14ac:dyDescent="0.25">
      <c r="C391" s="8"/>
      <c r="D391" s="25"/>
      <c r="E391" s="7"/>
      <c r="F391" s="20"/>
      <c r="G391" s="25"/>
      <c r="H391" s="7"/>
      <c r="I391" s="20"/>
    </row>
    <row r="392" spans="3:9" ht="13.2" x14ac:dyDescent="0.25">
      <c r="C392" s="8"/>
      <c r="D392" s="25"/>
      <c r="E392" s="7"/>
      <c r="F392" s="20"/>
      <c r="G392" s="25"/>
      <c r="H392" s="7"/>
      <c r="I392" s="20"/>
    </row>
    <row r="393" spans="3:9" ht="13.2" x14ac:dyDescent="0.25">
      <c r="C393" s="8"/>
      <c r="D393" s="25"/>
      <c r="E393" s="7"/>
      <c r="F393" s="20"/>
      <c r="G393" s="25"/>
      <c r="H393" s="7"/>
      <c r="I393" s="20"/>
    </row>
    <row r="394" spans="3:9" ht="13.2" x14ac:dyDescent="0.25">
      <c r="C394" s="8"/>
      <c r="D394" s="25"/>
      <c r="E394" s="7"/>
      <c r="F394" s="20"/>
      <c r="G394" s="25"/>
      <c r="H394" s="7"/>
      <c r="I394" s="20"/>
    </row>
    <row r="395" spans="3:9" ht="13.2" x14ac:dyDescent="0.25">
      <c r="C395" s="8"/>
      <c r="D395" s="25"/>
      <c r="E395" s="7"/>
      <c r="F395" s="20"/>
      <c r="G395" s="25"/>
      <c r="H395" s="7"/>
      <c r="I395" s="20"/>
    </row>
    <row r="396" spans="3:9" ht="13.2" x14ac:dyDescent="0.25">
      <c r="C396" s="8"/>
      <c r="D396" s="25"/>
      <c r="E396" s="7"/>
      <c r="F396" s="20"/>
      <c r="G396" s="25"/>
      <c r="H396" s="7"/>
      <c r="I396" s="20"/>
    </row>
    <row r="397" spans="3:9" ht="13.2" x14ac:dyDescent="0.25">
      <c r="C397" s="8"/>
      <c r="D397" s="25"/>
      <c r="E397" s="7"/>
      <c r="F397" s="20"/>
      <c r="G397" s="25"/>
      <c r="H397" s="7"/>
      <c r="I397" s="20"/>
    </row>
    <row r="398" spans="3:9" ht="13.2" x14ac:dyDescent="0.25">
      <c r="C398" s="8"/>
      <c r="D398" s="25"/>
      <c r="E398" s="7"/>
      <c r="F398" s="20"/>
      <c r="G398" s="25"/>
      <c r="H398" s="7"/>
      <c r="I398" s="20"/>
    </row>
    <row r="399" spans="3:9" ht="13.2" x14ac:dyDescent="0.25">
      <c r="C399" s="8"/>
      <c r="D399" s="25"/>
      <c r="E399" s="7"/>
      <c r="F399" s="20"/>
      <c r="G399" s="25"/>
      <c r="H399" s="7"/>
      <c r="I399" s="20"/>
    </row>
    <row r="400" spans="3:9" ht="13.2" x14ac:dyDescent="0.25">
      <c r="C400" s="8"/>
      <c r="D400" s="25"/>
      <c r="E400" s="7"/>
      <c r="F400" s="20"/>
      <c r="G400" s="25"/>
      <c r="H400" s="7"/>
      <c r="I400" s="20"/>
    </row>
    <row r="401" spans="3:9" ht="13.2" x14ac:dyDescent="0.25">
      <c r="C401" s="8"/>
      <c r="D401" s="25"/>
      <c r="E401" s="7"/>
      <c r="F401" s="20"/>
      <c r="G401" s="25"/>
      <c r="H401" s="7"/>
      <c r="I401" s="20"/>
    </row>
    <row r="402" spans="3:9" ht="13.2" x14ac:dyDescent="0.25">
      <c r="C402" s="8"/>
      <c r="D402" s="25"/>
      <c r="E402" s="7"/>
      <c r="F402" s="20"/>
      <c r="G402" s="25"/>
      <c r="H402" s="7"/>
      <c r="I402" s="20"/>
    </row>
    <row r="403" spans="3:9" ht="13.2" x14ac:dyDescent="0.25">
      <c r="C403" s="8"/>
      <c r="D403" s="25"/>
      <c r="E403" s="7"/>
      <c r="F403" s="20"/>
      <c r="G403" s="25"/>
      <c r="H403" s="7"/>
      <c r="I403" s="20"/>
    </row>
    <row r="404" spans="3:9" ht="13.2" x14ac:dyDescent="0.25">
      <c r="C404" s="8"/>
      <c r="D404" s="25"/>
      <c r="E404" s="7"/>
      <c r="F404" s="20"/>
      <c r="G404" s="25"/>
      <c r="H404" s="7"/>
      <c r="I404" s="20"/>
    </row>
    <row r="405" spans="3:9" ht="13.2" x14ac:dyDescent="0.25">
      <c r="C405" s="8"/>
      <c r="D405" s="25"/>
      <c r="E405" s="7"/>
      <c r="F405" s="20"/>
      <c r="G405" s="25"/>
      <c r="H405" s="7"/>
      <c r="I405" s="20"/>
    </row>
    <row r="406" spans="3:9" ht="13.2" x14ac:dyDescent="0.25">
      <c r="C406" s="8"/>
      <c r="D406" s="25"/>
      <c r="E406" s="7"/>
      <c r="F406" s="20"/>
      <c r="G406" s="25"/>
      <c r="H406" s="7"/>
      <c r="I406" s="20"/>
    </row>
    <row r="407" spans="3:9" ht="13.2" x14ac:dyDescent="0.25">
      <c r="C407" s="8"/>
      <c r="D407" s="25"/>
      <c r="E407" s="7"/>
      <c r="F407" s="20"/>
      <c r="G407" s="25"/>
      <c r="H407" s="7"/>
      <c r="I407" s="20"/>
    </row>
    <row r="408" spans="3:9" ht="13.2" x14ac:dyDescent="0.25">
      <c r="C408" s="8"/>
      <c r="D408" s="25"/>
      <c r="E408" s="7"/>
      <c r="F408" s="20"/>
      <c r="G408" s="25"/>
      <c r="H408" s="7"/>
      <c r="I408" s="20"/>
    </row>
    <row r="409" spans="3:9" ht="13.2" x14ac:dyDescent="0.25">
      <c r="C409" s="8"/>
      <c r="D409" s="25"/>
      <c r="E409" s="7"/>
      <c r="F409" s="20"/>
      <c r="G409" s="25"/>
      <c r="H409" s="7"/>
      <c r="I409" s="20"/>
    </row>
    <row r="410" spans="3:9" ht="13.2" x14ac:dyDescent="0.25">
      <c r="C410" s="8"/>
      <c r="D410" s="25"/>
      <c r="E410" s="7"/>
      <c r="F410" s="20"/>
      <c r="G410" s="25"/>
      <c r="H410" s="7"/>
      <c r="I410" s="20"/>
    </row>
    <row r="411" spans="3:9" ht="13.2" x14ac:dyDescent="0.25">
      <c r="C411" s="8"/>
      <c r="D411" s="25"/>
      <c r="E411" s="7"/>
      <c r="F411" s="20"/>
      <c r="G411" s="25"/>
      <c r="H411" s="7"/>
      <c r="I411" s="20"/>
    </row>
    <row r="412" spans="3:9" ht="13.2" x14ac:dyDescent="0.25">
      <c r="C412" s="8"/>
      <c r="D412" s="25"/>
      <c r="E412" s="7"/>
      <c r="F412" s="20"/>
      <c r="G412" s="25"/>
      <c r="H412" s="7"/>
      <c r="I412" s="20"/>
    </row>
    <row r="413" spans="3:9" ht="13.2" x14ac:dyDescent="0.25">
      <c r="C413" s="8"/>
      <c r="D413" s="25"/>
      <c r="E413" s="7"/>
      <c r="F413" s="20"/>
      <c r="G413" s="25"/>
      <c r="H413" s="7"/>
      <c r="I413" s="20"/>
    </row>
    <row r="414" spans="3:9" ht="13.2" x14ac:dyDescent="0.25">
      <c r="C414" s="8"/>
      <c r="D414" s="25"/>
      <c r="E414" s="7"/>
      <c r="F414" s="20"/>
      <c r="G414" s="25"/>
      <c r="H414" s="7"/>
      <c r="I414" s="20"/>
    </row>
    <row r="415" spans="3:9" ht="13.2" x14ac:dyDescent="0.25">
      <c r="C415" s="8"/>
      <c r="D415" s="25"/>
      <c r="E415" s="7"/>
      <c r="F415" s="20"/>
      <c r="G415" s="25"/>
      <c r="H415" s="7"/>
      <c r="I415" s="20"/>
    </row>
    <row r="416" spans="3:9" ht="13.2" x14ac:dyDescent="0.25">
      <c r="C416" s="8"/>
      <c r="D416" s="25"/>
      <c r="E416" s="7"/>
      <c r="F416" s="20"/>
      <c r="G416" s="25"/>
      <c r="H416" s="7"/>
      <c r="I416" s="20"/>
    </row>
    <row r="417" spans="3:9" ht="13.2" x14ac:dyDescent="0.25">
      <c r="C417" s="8"/>
      <c r="D417" s="25"/>
      <c r="E417" s="7"/>
      <c r="F417" s="20"/>
      <c r="G417" s="25"/>
      <c r="H417" s="7"/>
      <c r="I417" s="20"/>
    </row>
    <row r="418" spans="3:9" ht="13.2" x14ac:dyDescent="0.25">
      <c r="C418" s="8"/>
      <c r="D418" s="25"/>
      <c r="E418" s="7"/>
      <c r="F418" s="20"/>
      <c r="G418" s="25"/>
      <c r="H418" s="7"/>
      <c r="I418" s="20"/>
    </row>
    <row r="419" spans="3:9" ht="13.2" x14ac:dyDescent="0.25">
      <c r="C419" s="8"/>
      <c r="D419" s="25"/>
      <c r="E419" s="7"/>
      <c r="F419" s="20"/>
      <c r="G419" s="25"/>
      <c r="H419" s="7"/>
      <c r="I419" s="20"/>
    </row>
    <row r="420" spans="3:9" ht="13.2" x14ac:dyDescent="0.25">
      <c r="C420" s="8"/>
      <c r="D420" s="25"/>
      <c r="E420" s="7"/>
      <c r="F420" s="20"/>
      <c r="G420" s="25"/>
      <c r="H420" s="7"/>
      <c r="I420" s="20"/>
    </row>
    <row r="421" spans="3:9" ht="13.2" x14ac:dyDescent="0.25">
      <c r="C421" s="8"/>
      <c r="D421" s="25"/>
      <c r="E421" s="7"/>
      <c r="F421" s="20"/>
      <c r="G421" s="25"/>
      <c r="H421" s="7"/>
      <c r="I421" s="20"/>
    </row>
    <row r="422" spans="3:9" ht="13.2" x14ac:dyDescent="0.25">
      <c r="C422" s="8"/>
      <c r="D422" s="25"/>
      <c r="E422" s="7"/>
      <c r="F422" s="20"/>
      <c r="G422" s="25"/>
      <c r="H422" s="7"/>
      <c r="I422" s="20"/>
    </row>
    <row r="423" spans="3:9" ht="13.2" x14ac:dyDescent="0.25">
      <c r="C423" s="8"/>
      <c r="D423" s="25"/>
      <c r="E423" s="7"/>
      <c r="F423" s="20"/>
      <c r="G423" s="25"/>
      <c r="H423" s="7"/>
      <c r="I423" s="20"/>
    </row>
    <row r="424" spans="3:9" ht="13.2" x14ac:dyDescent="0.25">
      <c r="C424" s="8"/>
      <c r="D424" s="25"/>
      <c r="E424" s="7"/>
      <c r="F424" s="20"/>
      <c r="G424" s="25"/>
      <c r="H424" s="7"/>
      <c r="I424" s="20"/>
    </row>
    <row r="425" spans="3:9" ht="13.2" x14ac:dyDescent="0.25">
      <c r="C425" s="8"/>
      <c r="D425" s="25"/>
      <c r="E425" s="7"/>
      <c r="F425" s="20"/>
      <c r="G425" s="25"/>
      <c r="H425" s="7"/>
      <c r="I425" s="20"/>
    </row>
    <row r="426" spans="3:9" ht="13.2" x14ac:dyDescent="0.25">
      <c r="C426" s="8"/>
      <c r="D426" s="25"/>
      <c r="E426" s="7"/>
      <c r="F426" s="20"/>
      <c r="G426" s="25"/>
      <c r="H426" s="7"/>
      <c r="I426" s="20"/>
    </row>
    <row r="427" spans="3:9" ht="13.2" x14ac:dyDescent="0.25">
      <c r="C427" s="8"/>
      <c r="D427" s="25"/>
      <c r="E427" s="7"/>
      <c r="F427" s="20"/>
      <c r="G427" s="25"/>
      <c r="H427" s="7"/>
      <c r="I427" s="20"/>
    </row>
    <row r="428" spans="3:9" ht="13.2" x14ac:dyDescent="0.25">
      <c r="C428" s="8"/>
      <c r="D428" s="25"/>
      <c r="E428" s="7"/>
      <c r="F428" s="20"/>
      <c r="G428" s="25"/>
      <c r="H428" s="7"/>
      <c r="I428" s="20"/>
    </row>
    <row r="429" spans="3:9" ht="13.2" x14ac:dyDescent="0.25">
      <c r="C429" s="8"/>
      <c r="D429" s="25"/>
      <c r="E429" s="7"/>
      <c r="F429" s="20"/>
      <c r="G429" s="25"/>
      <c r="H429" s="7"/>
      <c r="I429" s="20"/>
    </row>
    <row r="430" spans="3:9" ht="13.2" x14ac:dyDescent="0.25">
      <c r="C430" s="8"/>
      <c r="D430" s="25"/>
      <c r="E430" s="7"/>
      <c r="F430" s="20"/>
      <c r="G430" s="25"/>
      <c r="H430" s="7"/>
      <c r="I430" s="20"/>
    </row>
    <row r="431" spans="3:9" ht="13.2" x14ac:dyDescent="0.25">
      <c r="C431" s="8"/>
      <c r="D431" s="25"/>
      <c r="E431" s="7"/>
      <c r="F431" s="20"/>
      <c r="G431" s="25"/>
      <c r="H431" s="7"/>
      <c r="I431" s="20"/>
    </row>
    <row r="432" spans="3:9" ht="13.2" x14ac:dyDescent="0.25">
      <c r="C432" s="8"/>
      <c r="D432" s="25"/>
      <c r="E432" s="7"/>
      <c r="F432" s="20"/>
      <c r="G432" s="25"/>
      <c r="H432" s="7"/>
      <c r="I432" s="20"/>
    </row>
    <row r="433" spans="3:9" ht="13.2" x14ac:dyDescent="0.25">
      <c r="C433" s="8"/>
      <c r="D433" s="25"/>
      <c r="E433" s="7"/>
      <c r="F433" s="20"/>
      <c r="G433" s="25"/>
      <c r="H433" s="7"/>
      <c r="I433" s="20"/>
    </row>
    <row r="434" spans="3:9" ht="13.2" x14ac:dyDescent="0.25">
      <c r="C434" s="8"/>
      <c r="D434" s="25"/>
      <c r="E434" s="7"/>
      <c r="F434" s="20"/>
      <c r="G434" s="25"/>
      <c r="H434" s="7"/>
      <c r="I434" s="20"/>
    </row>
    <row r="435" spans="3:9" ht="13.2" x14ac:dyDescent="0.25">
      <c r="C435" s="8"/>
      <c r="D435" s="25"/>
      <c r="E435" s="7"/>
      <c r="F435" s="20"/>
      <c r="G435" s="25"/>
      <c r="H435" s="7"/>
      <c r="I435" s="20"/>
    </row>
    <row r="436" spans="3:9" ht="13.2" x14ac:dyDescent="0.25">
      <c r="C436" s="8"/>
      <c r="D436" s="25"/>
      <c r="E436" s="7"/>
      <c r="F436" s="20"/>
      <c r="G436" s="25"/>
      <c r="H436" s="7"/>
      <c r="I436" s="20"/>
    </row>
    <row r="437" spans="3:9" ht="13.2" x14ac:dyDescent="0.25">
      <c r="C437" s="8"/>
      <c r="D437" s="25"/>
      <c r="E437" s="7"/>
      <c r="F437" s="20"/>
      <c r="G437" s="25"/>
      <c r="H437" s="7"/>
      <c r="I437" s="20"/>
    </row>
    <row r="438" spans="3:9" ht="13.2" x14ac:dyDescent="0.25">
      <c r="C438" s="8"/>
      <c r="D438" s="25"/>
      <c r="E438" s="7"/>
      <c r="F438" s="20"/>
      <c r="G438" s="25"/>
      <c r="H438" s="7"/>
      <c r="I438" s="20"/>
    </row>
    <row r="439" spans="3:9" ht="13.2" x14ac:dyDescent="0.25">
      <c r="C439" s="8"/>
      <c r="D439" s="25"/>
      <c r="E439" s="7"/>
      <c r="F439" s="20"/>
      <c r="G439" s="25"/>
      <c r="H439" s="7"/>
      <c r="I439" s="20"/>
    </row>
    <row r="440" spans="3:9" ht="13.2" x14ac:dyDescent="0.25">
      <c r="C440" s="8"/>
      <c r="D440" s="25"/>
      <c r="E440" s="7"/>
      <c r="F440" s="20"/>
      <c r="G440" s="25"/>
      <c r="H440" s="7"/>
      <c r="I440" s="20"/>
    </row>
    <row r="441" spans="3:9" ht="13.2" x14ac:dyDescent="0.25">
      <c r="C441" s="8"/>
      <c r="D441" s="25"/>
      <c r="E441" s="7"/>
      <c r="F441" s="20"/>
      <c r="G441" s="25"/>
      <c r="H441" s="7"/>
      <c r="I441" s="20"/>
    </row>
    <row r="442" spans="3:9" ht="13.2" x14ac:dyDescent="0.25">
      <c r="C442" s="8"/>
      <c r="D442" s="25"/>
      <c r="E442" s="7"/>
      <c r="F442" s="20"/>
      <c r="G442" s="25"/>
      <c r="H442" s="7"/>
      <c r="I442" s="20"/>
    </row>
    <row r="443" spans="3:9" ht="13.2" x14ac:dyDescent="0.25">
      <c r="C443" s="8"/>
      <c r="D443" s="25"/>
      <c r="E443" s="7"/>
      <c r="F443" s="20"/>
      <c r="G443" s="25"/>
      <c r="H443" s="7"/>
      <c r="I443" s="20"/>
    </row>
    <row r="444" spans="3:9" ht="13.2" x14ac:dyDescent="0.25">
      <c r="C444" s="8"/>
      <c r="D444" s="25"/>
      <c r="E444" s="7"/>
      <c r="F444" s="20"/>
      <c r="G444" s="25"/>
      <c r="H444" s="7"/>
      <c r="I444" s="20"/>
    </row>
    <row r="445" spans="3:9" ht="13.2" x14ac:dyDescent="0.25">
      <c r="C445" s="8"/>
      <c r="D445" s="25"/>
      <c r="E445" s="7"/>
      <c r="F445" s="20"/>
      <c r="G445" s="25"/>
      <c r="H445" s="7"/>
      <c r="I445" s="20"/>
    </row>
    <row r="446" spans="3:9" ht="13.2" x14ac:dyDescent="0.25">
      <c r="C446" s="8"/>
      <c r="D446" s="25"/>
      <c r="E446" s="7"/>
      <c r="F446" s="20"/>
      <c r="G446" s="25"/>
      <c r="H446" s="7"/>
      <c r="I446" s="20"/>
    </row>
    <row r="447" spans="3:9" ht="13.2" x14ac:dyDescent="0.25">
      <c r="C447" s="8"/>
      <c r="D447" s="25"/>
      <c r="E447" s="7"/>
      <c r="F447" s="20"/>
      <c r="G447" s="25"/>
      <c r="H447" s="7"/>
      <c r="I447" s="20"/>
    </row>
    <row r="448" spans="3:9" ht="13.2" x14ac:dyDescent="0.25">
      <c r="C448" s="8"/>
      <c r="D448" s="25"/>
      <c r="E448" s="7"/>
      <c r="F448" s="20"/>
      <c r="G448" s="25"/>
      <c r="H448" s="7"/>
      <c r="I448" s="20"/>
    </row>
    <row r="449" spans="3:9" ht="13.2" x14ac:dyDescent="0.25">
      <c r="C449" s="8"/>
      <c r="D449" s="25"/>
      <c r="E449" s="7"/>
      <c r="F449" s="20"/>
      <c r="G449" s="25"/>
      <c r="H449" s="7"/>
      <c r="I449" s="20"/>
    </row>
    <row r="450" spans="3:9" ht="13.2" x14ac:dyDescent="0.25">
      <c r="C450" s="8"/>
      <c r="D450" s="25"/>
      <c r="E450" s="7"/>
      <c r="F450" s="20"/>
      <c r="G450" s="25"/>
      <c r="H450" s="7"/>
      <c r="I450" s="20"/>
    </row>
    <row r="451" spans="3:9" ht="13.2" x14ac:dyDescent="0.25">
      <c r="C451" s="8"/>
      <c r="D451" s="25"/>
      <c r="E451" s="7"/>
      <c r="F451" s="20"/>
      <c r="G451" s="25"/>
      <c r="H451" s="7"/>
      <c r="I451" s="20"/>
    </row>
    <row r="452" spans="3:9" ht="13.2" x14ac:dyDescent="0.25">
      <c r="C452" s="8"/>
      <c r="D452" s="25"/>
      <c r="E452" s="7"/>
      <c r="F452" s="20"/>
      <c r="G452" s="25"/>
      <c r="H452" s="7"/>
      <c r="I452" s="20"/>
    </row>
    <row r="453" spans="3:9" ht="13.2" x14ac:dyDescent="0.25">
      <c r="C453" s="8"/>
      <c r="D453" s="25"/>
      <c r="E453" s="7"/>
      <c r="F453" s="20"/>
      <c r="G453" s="25"/>
      <c r="H453" s="7"/>
      <c r="I453" s="20"/>
    </row>
    <row r="454" spans="3:9" ht="13.2" x14ac:dyDescent="0.25">
      <c r="C454" s="8"/>
      <c r="D454" s="25"/>
      <c r="E454" s="7"/>
      <c r="F454" s="20"/>
      <c r="G454" s="25"/>
      <c r="H454" s="7"/>
      <c r="I454" s="20"/>
    </row>
    <row r="455" spans="3:9" ht="13.2" x14ac:dyDescent="0.25">
      <c r="C455" s="8"/>
      <c r="D455" s="25"/>
      <c r="E455" s="7"/>
      <c r="F455" s="20"/>
      <c r="G455" s="25"/>
      <c r="H455" s="7"/>
      <c r="I455" s="20"/>
    </row>
    <row r="456" spans="3:9" ht="13.2" x14ac:dyDescent="0.25">
      <c r="C456" s="8"/>
      <c r="D456" s="25"/>
      <c r="E456" s="7"/>
      <c r="F456" s="20"/>
      <c r="G456" s="25"/>
      <c r="H456" s="7"/>
      <c r="I456" s="20"/>
    </row>
    <row r="457" spans="3:9" ht="13.2" x14ac:dyDescent="0.25">
      <c r="C457" s="8"/>
      <c r="D457" s="25"/>
      <c r="E457" s="7"/>
      <c r="F457" s="20"/>
      <c r="G457" s="25"/>
      <c r="H457" s="7"/>
      <c r="I457" s="20"/>
    </row>
    <row r="458" spans="3:9" ht="13.2" x14ac:dyDescent="0.25">
      <c r="C458" s="8"/>
      <c r="D458" s="25"/>
      <c r="E458" s="7"/>
      <c r="F458" s="20"/>
      <c r="G458" s="25"/>
      <c r="H458" s="7"/>
      <c r="I458" s="20"/>
    </row>
    <row r="459" spans="3:9" ht="13.2" x14ac:dyDescent="0.25">
      <c r="C459" s="8"/>
      <c r="D459" s="25"/>
      <c r="E459" s="7"/>
      <c r="F459" s="20"/>
      <c r="G459" s="25"/>
      <c r="H459" s="7"/>
      <c r="I459" s="20"/>
    </row>
    <row r="460" spans="3:9" ht="13.2" x14ac:dyDescent="0.25">
      <c r="C460" s="8"/>
      <c r="D460" s="25"/>
      <c r="E460" s="7"/>
      <c r="F460" s="20"/>
      <c r="G460" s="25"/>
      <c r="H460" s="7"/>
      <c r="I460" s="20"/>
    </row>
    <row r="461" spans="3:9" ht="13.2" x14ac:dyDescent="0.25">
      <c r="C461" s="8"/>
      <c r="D461" s="25"/>
      <c r="E461" s="7"/>
      <c r="F461" s="20"/>
      <c r="G461" s="25"/>
      <c r="H461" s="7"/>
      <c r="I461" s="20"/>
    </row>
    <row r="462" spans="3:9" ht="13.2" x14ac:dyDescent="0.25">
      <c r="C462" s="8"/>
      <c r="D462" s="25"/>
      <c r="E462" s="7"/>
      <c r="F462" s="20"/>
      <c r="G462" s="25"/>
      <c r="H462" s="7"/>
      <c r="I462" s="20"/>
    </row>
    <row r="463" spans="3:9" ht="13.2" x14ac:dyDescent="0.25">
      <c r="C463" s="8"/>
      <c r="D463" s="25"/>
      <c r="E463" s="7"/>
      <c r="F463" s="20"/>
      <c r="G463" s="25"/>
      <c r="H463" s="7"/>
      <c r="I463" s="20"/>
    </row>
    <row r="464" spans="3:9" ht="13.2" x14ac:dyDescent="0.25">
      <c r="C464" s="8"/>
      <c r="D464" s="25"/>
      <c r="E464" s="7"/>
      <c r="F464" s="20"/>
      <c r="G464" s="25"/>
      <c r="H464" s="7"/>
      <c r="I464" s="20"/>
    </row>
    <row r="465" spans="3:9" ht="13.2" x14ac:dyDescent="0.25">
      <c r="C465" s="8"/>
      <c r="D465" s="25"/>
      <c r="E465" s="7"/>
      <c r="F465" s="20"/>
      <c r="G465" s="25"/>
      <c r="H465" s="7"/>
      <c r="I465" s="20"/>
    </row>
    <row r="466" spans="3:9" ht="13.2" x14ac:dyDescent="0.25">
      <c r="C466" s="8"/>
      <c r="D466" s="25"/>
      <c r="E466" s="7"/>
      <c r="F466" s="20"/>
      <c r="G466" s="25"/>
      <c r="H466" s="7"/>
      <c r="I466" s="20"/>
    </row>
    <row r="467" spans="3:9" ht="13.2" x14ac:dyDescent="0.25">
      <c r="C467" s="8"/>
      <c r="D467" s="25"/>
      <c r="E467" s="7"/>
      <c r="F467" s="20"/>
      <c r="G467" s="25"/>
      <c r="H467" s="7"/>
      <c r="I467" s="20"/>
    </row>
    <row r="468" spans="3:9" ht="13.2" x14ac:dyDescent="0.25">
      <c r="C468" s="8"/>
      <c r="D468" s="25"/>
      <c r="E468" s="7"/>
      <c r="F468" s="20"/>
      <c r="G468" s="25"/>
      <c r="H468" s="7"/>
      <c r="I468" s="20"/>
    </row>
    <row r="469" spans="3:9" ht="13.2" x14ac:dyDescent="0.25">
      <c r="C469" s="8"/>
      <c r="D469" s="25"/>
      <c r="E469" s="7"/>
      <c r="F469" s="20"/>
      <c r="G469" s="25"/>
      <c r="H469" s="7"/>
      <c r="I469" s="20"/>
    </row>
    <row r="470" spans="3:9" ht="13.2" x14ac:dyDescent="0.25">
      <c r="C470" s="8"/>
      <c r="D470" s="25"/>
      <c r="E470" s="7"/>
      <c r="F470" s="20"/>
      <c r="G470" s="25"/>
      <c r="H470" s="7"/>
      <c r="I470" s="20"/>
    </row>
    <row r="471" spans="3:9" ht="13.2" x14ac:dyDescent="0.25">
      <c r="C471" s="8"/>
      <c r="D471" s="25"/>
      <c r="E471" s="7"/>
      <c r="F471" s="20"/>
      <c r="G471" s="25"/>
      <c r="H471" s="7"/>
      <c r="I471" s="20"/>
    </row>
    <row r="472" spans="3:9" ht="13.2" x14ac:dyDescent="0.25">
      <c r="C472" s="8"/>
      <c r="D472" s="25"/>
      <c r="E472" s="7"/>
      <c r="F472" s="20"/>
      <c r="G472" s="25"/>
      <c r="H472" s="7"/>
      <c r="I472" s="20"/>
    </row>
    <row r="473" spans="3:9" ht="13.2" x14ac:dyDescent="0.25">
      <c r="C473" s="8"/>
      <c r="D473" s="25"/>
      <c r="E473" s="7"/>
      <c r="F473" s="20"/>
      <c r="G473" s="25"/>
      <c r="H473" s="7"/>
      <c r="I473" s="20"/>
    </row>
    <row r="474" spans="3:9" ht="13.2" x14ac:dyDescent="0.25">
      <c r="C474" s="8"/>
      <c r="D474" s="25"/>
      <c r="E474" s="7"/>
      <c r="F474" s="20"/>
      <c r="G474" s="25"/>
      <c r="H474" s="7"/>
      <c r="I474" s="20"/>
    </row>
    <row r="475" spans="3:9" ht="13.2" x14ac:dyDescent="0.25">
      <c r="C475" s="8"/>
      <c r="D475" s="25"/>
      <c r="E475" s="7"/>
      <c r="F475" s="20"/>
      <c r="G475" s="25"/>
      <c r="H475" s="7"/>
      <c r="I475" s="20"/>
    </row>
    <row r="476" spans="3:9" ht="13.2" x14ac:dyDescent="0.25">
      <c r="C476" s="8"/>
      <c r="D476" s="25"/>
      <c r="E476" s="7"/>
      <c r="F476" s="20"/>
      <c r="G476" s="25"/>
      <c r="H476" s="7"/>
      <c r="I476" s="20"/>
    </row>
    <row r="477" spans="3:9" ht="13.2" x14ac:dyDescent="0.25">
      <c r="C477" s="8"/>
      <c r="D477" s="25"/>
      <c r="E477" s="7"/>
      <c r="F477" s="20"/>
      <c r="G477" s="25"/>
      <c r="H477" s="7"/>
      <c r="I477" s="20"/>
    </row>
    <row r="478" spans="3:9" ht="13.2" x14ac:dyDescent="0.25">
      <c r="C478" s="8"/>
      <c r="D478" s="25"/>
      <c r="E478" s="7"/>
      <c r="F478" s="20"/>
      <c r="G478" s="25"/>
      <c r="H478" s="7"/>
      <c r="I478" s="20"/>
    </row>
    <row r="479" spans="3:9" ht="13.2" x14ac:dyDescent="0.25">
      <c r="C479" s="8"/>
      <c r="D479" s="25"/>
      <c r="E479" s="7"/>
      <c r="F479" s="20"/>
      <c r="G479" s="25"/>
      <c r="H479" s="7"/>
      <c r="I479" s="20"/>
    </row>
    <row r="480" spans="3:9" ht="13.2" x14ac:dyDescent="0.25">
      <c r="C480" s="8"/>
      <c r="D480" s="25"/>
      <c r="E480" s="7"/>
      <c r="F480" s="20"/>
      <c r="G480" s="25"/>
      <c r="H480" s="7"/>
      <c r="I480" s="20"/>
    </row>
    <row r="481" spans="3:9" ht="13.2" x14ac:dyDescent="0.25">
      <c r="C481" s="8"/>
      <c r="D481" s="25"/>
      <c r="E481" s="7"/>
      <c r="F481" s="20"/>
      <c r="G481" s="25"/>
      <c r="H481" s="7"/>
      <c r="I481" s="20"/>
    </row>
    <row r="482" spans="3:9" ht="13.2" x14ac:dyDescent="0.25">
      <c r="C482" s="8"/>
      <c r="D482" s="25"/>
      <c r="E482" s="7"/>
      <c r="F482" s="20"/>
      <c r="G482" s="25"/>
      <c r="H482" s="7"/>
      <c r="I482" s="20"/>
    </row>
    <row r="483" spans="3:9" ht="13.2" x14ac:dyDescent="0.25">
      <c r="C483" s="8"/>
      <c r="D483" s="25"/>
      <c r="E483" s="7"/>
      <c r="F483" s="20"/>
      <c r="G483" s="25"/>
      <c r="H483" s="7"/>
      <c r="I483" s="20"/>
    </row>
    <row r="484" spans="3:9" ht="13.2" x14ac:dyDescent="0.25">
      <c r="C484" s="8"/>
      <c r="D484" s="25"/>
      <c r="E484" s="7"/>
      <c r="F484" s="20"/>
      <c r="G484" s="25"/>
      <c r="H484" s="7"/>
      <c r="I484" s="20"/>
    </row>
    <row r="485" spans="3:9" ht="13.2" x14ac:dyDescent="0.25">
      <c r="C485" s="8"/>
      <c r="D485" s="25"/>
      <c r="E485" s="7"/>
      <c r="F485" s="20"/>
      <c r="G485" s="25"/>
      <c r="H485" s="7"/>
      <c r="I485" s="20"/>
    </row>
    <row r="486" spans="3:9" ht="13.2" x14ac:dyDescent="0.25">
      <c r="C486" s="8"/>
      <c r="D486" s="25"/>
      <c r="E486" s="7"/>
      <c r="F486" s="20"/>
      <c r="G486" s="25"/>
      <c r="H486" s="7"/>
      <c r="I486" s="20"/>
    </row>
    <row r="487" spans="3:9" ht="13.2" x14ac:dyDescent="0.25">
      <c r="C487" s="8"/>
      <c r="D487" s="25"/>
      <c r="E487" s="7"/>
      <c r="F487" s="20"/>
      <c r="G487" s="25"/>
      <c r="H487" s="7"/>
      <c r="I487" s="20"/>
    </row>
    <row r="488" spans="3:9" ht="13.2" x14ac:dyDescent="0.25">
      <c r="C488" s="8"/>
      <c r="D488" s="25"/>
      <c r="E488" s="7"/>
      <c r="F488" s="20"/>
      <c r="G488" s="25"/>
      <c r="H488" s="7"/>
      <c r="I488" s="20"/>
    </row>
    <row r="489" spans="3:9" ht="13.2" x14ac:dyDescent="0.25">
      <c r="C489" s="8"/>
      <c r="D489" s="25"/>
      <c r="E489" s="7"/>
      <c r="F489" s="20"/>
      <c r="G489" s="25"/>
      <c r="H489" s="7"/>
      <c r="I489" s="20"/>
    </row>
    <row r="490" spans="3:9" ht="13.2" x14ac:dyDescent="0.25">
      <c r="C490" s="8"/>
      <c r="D490" s="25"/>
      <c r="E490" s="7"/>
      <c r="F490" s="20"/>
      <c r="G490" s="25"/>
      <c r="H490" s="7"/>
      <c r="I490" s="20"/>
    </row>
    <row r="491" spans="3:9" ht="13.2" x14ac:dyDescent="0.25">
      <c r="C491" s="8"/>
      <c r="D491" s="25"/>
      <c r="E491" s="7"/>
      <c r="F491" s="20"/>
      <c r="G491" s="25"/>
      <c r="H491" s="7"/>
      <c r="I491" s="20"/>
    </row>
    <row r="492" spans="3:9" ht="13.2" x14ac:dyDescent="0.25">
      <c r="C492" s="8"/>
      <c r="D492" s="25"/>
      <c r="E492" s="7"/>
      <c r="F492" s="20"/>
      <c r="G492" s="25"/>
      <c r="H492" s="7"/>
      <c r="I492" s="20"/>
    </row>
    <row r="493" spans="3:9" ht="13.2" x14ac:dyDescent="0.25">
      <c r="C493" s="8"/>
      <c r="D493" s="25"/>
      <c r="E493" s="7"/>
      <c r="F493" s="20"/>
      <c r="G493" s="25"/>
      <c r="H493" s="7"/>
      <c r="I493" s="20"/>
    </row>
    <row r="494" spans="3:9" ht="13.2" x14ac:dyDescent="0.25">
      <c r="C494" s="8"/>
      <c r="D494" s="25"/>
      <c r="E494" s="7"/>
      <c r="F494" s="20"/>
      <c r="G494" s="25"/>
      <c r="H494" s="7"/>
      <c r="I494" s="20"/>
    </row>
    <row r="495" spans="3:9" ht="13.2" x14ac:dyDescent="0.25">
      <c r="C495" s="8"/>
      <c r="D495" s="25"/>
      <c r="E495" s="7"/>
      <c r="F495" s="20"/>
      <c r="G495" s="25"/>
      <c r="H495" s="7"/>
      <c r="I495" s="20"/>
    </row>
    <row r="496" spans="3:9" ht="13.2" x14ac:dyDescent="0.25">
      <c r="C496" s="8"/>
      <c r="D496" s="25"/>
      <c r="E496" s="7"/>
      <c r="F496" s="20"/>
      <c r="G496" s="25"/>
      <c r="H496" s="7"/>
      <c r="I496" s="20"/>
    </row>
    <row r="497" spans="3:9" ht="13.2" x14ac:dyDescent="0.25">
      <c r="C497" s="8"/>
      <c r="D497" s="25"/>
      <c r="E497" s="7"/>
      <c r="F497" s="20"/>
      <c r="G497" s="25"/>
      <c r="H497" s="7"/>
      <c r="I497" s="20"/>
    </row>
    <row r="498" spans="3:9" ht="13.2" x14ac:dyDescent="0.25">
      <c r="C498" s="8"/>
      <c r="D498" s="25"/>
      <c r="E498" s="7"/>
      <c r="F498" s="20"/>
      <c r="G498" s="25"/>
      <c r="H498" s="7"/>
      <c r="I498" s="20"/>
    </row>
    <row r="499" spans="3:9" ht="13.2" x14ac:dyDescent="0.25">
      <c r="C499" s="8"/>
      <c r="D499" s="25"/>
      <c r="E499" s="7"/>
      <c r="F499" s="20"/>
      <c r="G499" s="25"/>
      <c r="H499" s="7"/>
      <c r="I499" s="20"/>
    </row>
    <row r="500" spans="3:9" ht="13.2" x14ac:dyDescent="0.25">
      <c r="C500" s="8"/>
      <c r="D500" s="25"/>
      <c r="E500" s="7"/>
      <c r="F500" s="20"/>
      <c r="G500" s="25"/>
      <c r="H500" s="7"/>
      <c r="I500" s="20"/>
    </row>
    <row r="501" spans="3:9" ht="13.2" x14ac:dyDescent="0.25">
      <c r="C501" s="8"/>
      <c r="D501" s="25"/>
      <c r="E501" s="7"/>
      <c r="F501" s="20"/>
      <c r="G501" s="25"/>
      <c r="H501" s="7"/>
      <c r="I501" s="20"/>
    </row>
    <row r="502" spans="3:9" ht="13.2" x14ac:dyDescent="0.25">
      <c r="C502" s="8"/>
      <c r="D502" s="25"/>
      <c r="E502" s="7"/>
      <c r="F502" s="20"/>
      <c r="G502" s="25"/>
      <c r="H502" s="7"/>
      <c r="I502" s="20"/>
    </row>
    <row r="503" spans="3:9" ht="13.2" x14ac:dyDescent="0.25">
      <c r="C503" s="8"/>
      <c r="D503" s="25"/>
      <c r="E503" s="7"/>
      <c r="F503" s="20"/>
      <c r="G503" s="25"/>
      <c r="H503" s="7"/>
      <c r="I503" s="20"/>
    </row>
    <row r="504" spans="3:9" ht="13.2" x14ac:dyDescent="0.25">
      <c r="C504" s="8"/>
      <c r="D504" s="25"/>
      <c r="E504" s="7"/>
      <c r="F504" s="20"/>
      <c r="G504" s="25"/>
      <c r="H504" s="7"/>
      <c r="I504" s="20"/>
    </row>
    <row r="505" spans="3:9" ht="13.2" x14ac:dyDescent="0.25">
      <c r="C505" s="8"/>
      <c r="D505" s="25"/>
      <c r="E505" s="7"/>
      <c r="F505" s="20"/>
      <c r="G505" s="25"/>
      <c r="H505" s="7"/>
      <c r="I505" s="20"/>
    </row>
    <row r="506" spans="3:9" ht="13.2" x14ac:dyDescent="0.25">
      <c r="C506" s="8"/>
      <c r="D506" s="25"/>
      <c r="E506" s="7"/>
      <c r="F506" s="20"/>
      <c r="G506" s="25"/>
      <c r="H506" s="7"/>
      <c r="I506" s="20"/>
    </row>
    <row r="507" spans="3:9" ht="13.2" x14ac:dyDescent="0.25">
      <c r="C507" s="8"/>
      <c r="D507" s="25"/>
      <c r="E507" s="7"/>
      <c r="F507" s="20"/>
      <c r="G507" s="25"/>
      <c r="H507" s="7"/>
      <c r="I507" s="20"/>
    </row>
    <row r="508" spans="3:9" ht="13.2" x14ac:dyDescent="0.25">
      <c r="C508" s="8"/>
      <c r="D508" s="25"/>
      <c r="E508" s="7"/>
      <c r="F508" s="20"/>
      <c r="G508" s="25"/>
      <c r="H508" s="7"/>
      <c r="I508" s="20"/>
    </row>
    <row r="509" spans="3:9" ht="13.2" x14ac:dyDescent="0.25">
      <c r="C509" s="8"/>
      <c r="D509" s="25"/>
      <c r="E509" s="7"/>
      <c r="F509" s="20"/>
      <c r="G509" s="25"/>
      <c r="H509" s="7"/>
      <c r="I509" s="20"/>
    </row>
    <row r="510" spans="3:9" ht="13.2" x14ac:dyDescent="0.25">
      <c r="C510" s="8"/>
      <c r="D510" s="25"/>
      <c r="E510" s="7"/>
      <c r="F510" s="20"/>
      <c r="G510" s="25"/>
      <c r="H510" s="7"/>
      <c r="I510" s="20"/>
    </row>
    <row r="511" spans="3:9" ht="13.2" x14ac:dyDescent="0.25">
      <c r="C511" s="8"/>
      <c r="D511" s="25"/>
      <c r="E511" s="7"/>
      <c r="F511" s="20"/>
      <c r="G511" s="25"/>
      <c r="H511" s="7"/>
      <c r="I511" s="20"/>
    </row>
    <row r="512" spans="3:9" ht="13.2" x14ac:dyDescent="0.25">
      <c r="C512" s="8"/>
      <c r="D512" s="25"/>
      <c r="E512" s="7"/>
      <c r="F512" s="20"/>
      <c r="G512" s="25"/>
      <c r="H512" s="7"/>
      <c r="I512" s="20"/>
    </row>
    <row r="513" spans="3:9" ht="13.2" x14ac:dyDescent="0.25">
      <c r="C513" s="8"/>
      <c r="D513" s="25"/>
      <c r="E513" s="7"/>
      <c r="F513" s="20"/>
      <c r="G513" s="25"/>
      <c r="H513" s="7"/>
      <c r="I513" s="20"/>
    </row>
    <row r="514" spans="3:9" ht="13.2" x14ac:dyDescent="0.25">
      <c r="C514" s="8"/>
      <c r="D514" s="25"/>
      <c r="E514" s="7"/>
      <c r="F514" s="20"/>
      <c r="G514" s="25"/>
      <c r="H514" s="7"/>
      <c r="I514" s="20"/>
    </row>
    <row r="515" spans="3:9" ht="13.2" x14ac:dyDescent="0.25">
      <c r="C515" s="8"/>
      <c r="D515" s="25"/>
      <c r="E515" s="7"/>
      <c r="F515" s="20"/>
      <c r="G515" s="25"/>
      <c r="H515" s="7"/>
      <c r="I515" s="20"/>
    </row>
    <row r="516" spans="3:9" ht="13.2" x14ac:dyDescent="0.25">
      <c r="C516" s="8"/>
      <c r="D516" s="25"/>
      <c r="E516" s="7"/>
      <c r="F516" s="20"/>
      <c r="G516" s="25"/>
      <c r="H516" s="7"/>
      <c r="I516" s="20"/>
    </row>
    <row r="517" spans="3:9" ht="13.2" x14ac:dyDescent="0.25">
      <c r="C517" s="8"/>
      <c r="D517" s="25"/>
      <c r="E517" s="7"/>
      <c r="F517" s="20"/>
      <c r="G517" s="25"/>
      <c r="H517" s="7"/>
      <c r="I517" s="20"/>
    </row>
    <row r="518" spans="3:9" ht="13.2" x14ac:dyDescent="0.25">
      <c r="C518" s="8"/>
      <c r="D518" s="25"/>
      <c r="E518" s="7"/>
      <c r="F518" s="20"/>
      <c r="G518" s="25"/>
      <c r="H518" s="7"/>
      <c r="I518" s="20"/>
    </row>
    <row r="519" spans="3:9" ht="13.2" x14ac:dyDescent="0.25">
      <c r="C519" s="8"/>
      <c r="D519" s="25"/>
      <c r="E519" s="7"/>
      <c r="F519" s="20"/>
      <c r="G519" s="25"/>
      <c r="H519" s="7"/>
      <c r="I519" s="20"/>
    </row>
    <row r="520" spans="3:9" ht="13.2" x14ac:dyDescent="0.25">
      <c r="C520" s="8"/>
      <c r="D520" s="25"/>
      <c r="E520" s="7"/>
      <c r="F520" s="20"/>
      <c r="G520" s="25"/>
      <c r="H520" s="7"/>
      <c r="I520" s="20"/>
    </row>
    <row r="521" spans="3:9" ht="13.2" x14ac:dyDescent="0.25">
      <c r="C521" s="8"/>
      <c r="D521" s="25"/>
      <c r="E521" s="7"/>
      <c r="F521" s="20"/>
      <c r="G521" s="25"/>
      <c r="H521" s="7"/>
      <c r="I521" s="20"/>
    </row>
    <row r="522" spans="3:9" ht="13.2" x14ac:dyDescent="0.25">
      <c r="C522" s="8"/>
      <c r="D522" s="25"/>
      <c r="E522" s="7"/>
      <c r="F522" s="20"/>
      <c r="G522" s="25"/>
      <c r="H522" s="7"/>
      <c r="I522" s="20"/>
    </row>
    <row r="523" spans="3:9" ht="13.2" x14ac:dyDescent="0.25">
      <c r="C523" s="8"/>
      <c r="D523" s="25"/>
      <c r="E523" s="7"/>
      <c r="F523" s="20"/>
      <c r="G523" s="25"/>
      <c r="H523" s="7"/>
      <c r="I523" s="20"/>
    </row>
    <row r="524" spans="3:9" ht="13.2" x14ac:dyDescent="0.25">
      <c r="C524" s="8"/>
      <c r="D524" s="25"/>
      <c r="E524" s="7"/>
      <c r="F524" s="20"/>
      <c r="G524" s="25"/>
      <c r="H524" s="7"/>
      <c r="I524" s="20"/>
    </row>
    <row r="525" spans="3:9" ht="13.2" x14ac:dyDescent="0.25">
      <c r="C525" s="8"/>
      <c r="D525" s="25"/>
      <c r="E525" s="7"/>
      <c r="F525" s="20"/>
      <c r="G525" s="25"/>
      <c r="H525" s="7"/>
      <c r="I525" s="20"/>
    </row>
    <row r="526" spans="3:9" ht="13.2" x14ac:dyDescent="0.25">
      <c r="C526" s="8"/>
      <c r="D526" s="25"/>
      <c r="E526" s="7"/>
      <c r="F526" s="20"/>
      <c r="G526" s="25"/>
      <c r="H526" s="7"/>
      <c r="I526" s="20"/>
    </row>
    <row r="527" spans="3:9" ht="13.2" x14ac:dyDescent="0.25">
      <c r="C527" s="8"/>
      <c r="D527" s="25"/>
      <c r="E527" s="7"/>
      <c r="F527" s="20"/>
      <c r="G527" s="25"/>
      <c r="H527" s="7"/>
      <c r="I527" s="20"/>
    </row>
    <row r="528" spans="3:9" ht="13.2" x14ac:dyDescent="0.25">
      <c r="C528" s="8"/>
      <c r="D528" s="25"/>
      <c r="E528" s="7"/>
      <c r="F528" s="20"/>
      <c r="G528" s="25"/>
      <c r="H528" s="7"/>
      <c r="I528" s="20"/>
    </row>
    <row r="529" spans="3:9" ht="13.2" x14ac:dyDescent="0.25">
      <c r="C529" s="8"/>
      <c r="D529" s="25"/>
      <c r="E529" s="7"/>
      <c r="F529" s="20"/>
      <c r="G529" s="25"/>
      <c r="H529" s="7"/>
      <c r="I529" s="20"/>
    </row>
    <row r="530" spans="3:9" ht="13.2" x14ac:dyDescent="0.25">
      <c r="C530" s="8"/>
      <c r="D530" s="25"/>
      <c r="E530" s="7"/>
      <c r="F530" s="20"/>
      <c r="G530" s="25"/>
      <c r="H530" s="7"/>
      <c r="I530" s="20"/>
    </row>
    <row r="531" spans="3:9" ht="13.2" x14ac:dyDescent="0.25">
      <c r="C531" s="8"/>
      <c r="D531" s="25"/>
      <c r="E531" s="7"/>
      <c r="F531" s="20"/>
      <c r="G531" s="25"/>
      <c r="H531" s="7"/>
      <c r="I531" s="20"/>
    </row>
    <row r="532" spans="3:9" ht="13.2" x14ac:dyDescent="0.25">
      <c r="C532" s="8"/>
      <c r="D532" s="25"/>
      <c r="E532" s="7"/>
      <c r="F532" s="20"/>
      <c r="G532" s="25"/>
      <c r="H532" s="7"/>
      <c r="I532" s="20"/>
    </row>
    <row r="533" spans="3:9" ht="13.2" x14ac:dyDescent="0.25">
      <c r="C533" s="8"/>
      <c r="D533" s="25"/>
      <c r="E533" s="7"/>
      <c r="F533" s="20"/>
      <c r="G533" s="25"/>
      <c r="H533" s="7"/>
      <c r="I533" s="20"/>
    </row>
    <row r="534" spans="3:9" ht="13.2" x14ac:dyDescent="0.25">
      <c r="C534" s="8"/>
      <c r="D534" s="25"/>
      <c r="E534" s="7"/>
      <c r="F534" s="20"/>
      <c r="G534" s="25"/>
      <c r="H534" s="7"/>
      <c r="I534" s="20"/>
    </row>
    <row r="535" spans="3:9" ht="13.2" x14ac:dyDescent="0.25">
      <c r="C535" s="8"/>
      <c r="D535" s="25"/>
      <c r="E535" s="7"/>
      <c r="F535" s="20"/>
      <c r="G535" s="25"/>
      <c r="H535" s="7"/>
      <c r="I535" s="20"/>
    </row>
    <row r="536" spans="3:9" ht="13.2" x14ac:dyDescent="0.25">
      <c r="C536" s="8"/>
      <c r="D536" s="25"/>
      <c r="E536" s="7"/>
      <c r="F536" s="20"/>
      <c r="G536" s="25"/>
      <c r="H536" s="7"/>
      <c r="I536" s="20"/>
    </row>
    <row r="537" spans="3:9" ht="13.2" x14ac:dyDescent="0.25">
      <c r="C537" s="8"/>
      <c r="D537" s="25"/>
      <c r="E537" s="7"/>
      <c r="F537" s="20"/>
      <c r="G537" s="25"/>
      <c r="H537" s="7"/>
      <c r="I537" s="20"/>
    </row>
    <row r="538" spans="3:9" ht="13.2" x14ac:dyDescent="0.25">
      <c r="C538" s="8"/>
      <c r="D538" s="25"/>
      <c r="E538" s="7"/>
      <c r="F538" s="20"/>
      <c r="G538" s="25"/>
      <c r="H538" s="7"/>
      <c r="I538" s="20"/>
    </row>
    <row r="539" spans="3:9" ht="13.2" x14ac:dyDescent="0.25">
      <c r="C539" s="8"/>
      <c r="D539" s="25"/>
      <c r="E539" s="7"/>
      <c r="F539" s="20"/>
      <c r="G539" s="25"/>
      <c r="H539" s="7"/>
      <c r="I539" s="20"/>
    </row>
    <row r="540" spans="3:9" ht="13.2" x14ac:dyDescent="0.25">
      <c r="C540" s="8"/>
      <c r="D540" s="25"/>
      <c r="E540" s="7"/>
      <c r="F540" s="20"/>
      <c r="G540" s="25"/>
      <c r="H540" s="7"/>
      <c r="I540" s="20"/>
    </row>
    <row r="541" spans="3:9" ht="13.2" x14ac:dyDescent="0.25">
      <c r="C541" s="8"/>
      <c r="D541" s="25"/>
      <c r="E541" s="7"/>
      <c r="F541" s="20"/>
      <c r="G541" s="25"/>
      <c r="H541" s="7"/>
      <c r="I541" s="20"/>
    </row>
    <row r="542" spans="3:9" ht="13.2" x14ac:dyDescent="0.25">
      <c r="C542" s="8"/>
      <c r="D542" s="25"/>
      <c r="E542" s="7"/>
      <c r="F542" s="20"/>
      <c r="G542" s="25"/>
      <c r="H542" s="7"/>
      <c r="I542" s="20"/>
    </row>
    <row r="543" spans="3:9" ht="13.2" x14ac:dyDescent="0.25">
      <c r="C543" s="8"/>
      <c r="D543" s="25"/>
      <c r="E543" s="7"/>
      <c r="F543" s="20"/>
      <c r="G543" s="25"/>
      <c r="H543" s="7"/>
      <c r="I543" s="20"/>
    </row>
    <row r="544" spans="3:9" ht="13.2" x14ac:dyDescent="0.25">
      <c r="C544" s="8"/>
      <c r="D544" s="25"/>
      <c r="E544" s="7"/>
      <c r="F544" s="20"/>
      <c r="G544" s="25"/>
      <c r="H544" s="7"/>
      <c r="I544" s="20"/>
    </row>
    <row r="545" spans="3:9" ht="13.2" x14ac:dyDescent="0.25">
      <c r="C545" s="8"/>
      <c r="D545" s="25"/>
      <c r="E545" s="7"/>
      <c r="F545" s="20"/>
      <c r="G545" s="25"/>
      <c r="H545" s="7"/>
      <c r="I545" s="20"/>
    </row>
    <row r="546" spans="3:9" ht="13.2" x14ac:dyDescent="0.25">
      <c r="C546" s="8"/>
      <c r="D546" s="25"/>
      <c r="E546" s="7"/>
      <c r="F546" s="20"/>
      <c r="G546" s="25"/>
      <c r="H546" s="7"/>
      <c r="I546" s="20"/>
    </row>
    <row r="547" spans="3:9" ht="13.2" x14ac:dyDescent="0.25">
      <c r="C547" s="8"/>
      <c r="D547" s="25"/>
      <c r="E547" s="7"/>
      <c r="F547" s="20"/>
      <c r="G547" s="25"/>
      <c r="H547" s="7"/>
      <c r="I547" s="20"/>
    </row>
    <row r="548" spans="3:9" ht="13.2" x14ac:dyDescent="0.25">
      <c r="C548" s="8"/>
      <c r="D548" s="25"/>
      <c r="E548" s="7"/>
      <c r="F548" s="20"/>
      <c r="G548" s="25"/>
      <c r="H548" s="7"/>
      <c r="I548" s="20"/>
    </row>
    <row r="549" spans="3:9" ht="13.2" x14ac:dyDescent="0.25">
      <c r="C549" s="8"/>
      <c r="D549" s="25"/>
      <c r="E549" s="7"/>
      <c r="F549" s="20"/>
      <c r="G549" s="25"/>
      <c r="H549" s="7"/>
      <c r="I549" s="20"/>
    </row>
    <row r="550" spans="3:9" ht="13.2" x14ac:dyDescent="0.25">
      <c r="C550" s="8"/>
      <c r="D550" s="25"/>
      <c r="E550" s="7"/>
      <c r="F550" s="20"/>
      <c r="G550" s="25"/>
      <c r="H550" s="7"/>
      <c r="I550" s="20"/>
    </row>
    <row r="551" spans="3:9" ht="13.2" x14ac:dyDescent="0.25">
      <c r="C551" s="8"/>
      <c r="D551" s="25"/>
      <c r="E551" s="7"/>
      <c r="F551" s="20"/>
      <c r="G551" s="25"/>
      <c r="H551" s="7"/>
      <c r="I551" s="20"/>
    </row>
    <row r="552" spans="3:9" ht="13.2" x14ac:dyDescent="0.25">
      <c r="C552" s="8"/>
      <c r="D552" s="25"/>
      <c r="E552" s="7"/>
      <c r="F552" s="20"/>
      <c r="G552" s="25"/>
      <c r="H552" s="7"/>
      <c r="I552" s="20"/>
    </row>
    <row r="553" spans="3:9" ht="13.2" x14ac:dyDescent="0.25">
      <c r="C553" s="8"/>
      <c r="D553" s="25"/>
      <c r="E553" s="7"/>
      <c r="F553" s="20"/>
      <c r="G553" s="25"/>
      <c r="H553" s="7"/>
      <c r="I553" s="20"/>
    </row>
    <row r="554" spans="3:9" ht="13.2" x14ac:dyDescent="0.25">
      <c r="C554" s="8"/>
      <c r="D554" s="25"/>
      <c r="E554" s="7"/>
      <c r="F554" s="20"/>
      <c r="G554" s="25"/>
      <c r="H554" s="7"/>
      <c r="I554" s="20"/>
    </row>
    <row r="555" spans="3:9" ht="13.2" x14ac:dyDescent="0.25">
      <c r="C555" s="8"/>
      <c r="D555" s="25"/>
      <c r="E555" s="7"/>
      <c r="F555" s="20"/>
      <c r="G555" s="25"/>
      <c r="H555" s="7"/>
      <c r="I555" s="20"/>
    </row>
    <row r="556" spans="3:9" ht="13.2" x14ac:dyDescent="0.25">
      <c r="C556" s="8"/>
      <c r="D556" s="25"/>
      <c r="E556" s="7"/>
      <c r="F556" s="20"/>
      <c r="G556" s="25"/>
      <c r="H556" s="7"/>
      <c r="I556" s="20"/>
    </row>
    <row r="557" spans="3:9" ht="13.2" x14ac:dyDescent="0.25">
      <c r="C557" s="8"/>
      <c r="D557" s="25"/>
      <c r="E557" s="7"/>
      <c r="F557" s="20"/>
      <c r="G557" s="25"/>
      <c r="H557" s="7"/>
      <c r="I557" s="20"/>
    </row>
    <row r="558" spans="3:9" ht="13.2" x14ac:dyDescent="0.25">
      <c r="C558" s="8"/>
      <c r="D558" s="25"/>
      <c r="E558" s="7"/>
      <c r="F558" s="20"/>
      <c r="G558" s="25"/>
      <c r="H558" s="7"/>
      <c r="I558" s="20"/>
    </row>
    <row r="559" spans="3:9" ht="13.2" x14ac:dyDescent="0.25">
      <c r="C559" s="8"/>
      <c r="D559" s="25"/>
      <c r="E559" s="7"/>
      <c r="F559" s="20"/>
      <c r="G559" s="25"/>
      <c r="H559" s="7"/>
      <c r="I559" s="20"/>
    </row>
    <row r="560" spans="3:9" ht="13.2" x14ac:dyDescent="0.25">
      <c r="C560" s="8"/>
      <c r="D560" s="25"/>
      <c r="E560" s="7"/>
      <c r="F560" s="20"/>
      <c r="G560" s="25"/>
      <c r="H560" s="7"/>
      <c r="I560" s="20"/>
    </row>
    <row r="561" spans="3:9" ht="13.2" x14ac:dyDescent="0.25">
      <c r="C561" s="8"/>
      <c r="D561" s="25"/>
      <c r="E561" s="7"/>
      <c r="F561" s="20"/>
      <c r="G561" s="25"/>
      <c r="H561" s="7"/>
      <c r="I561" s="20"/>
    </row>
    <row r="562" spans="3:9" ht="13.2" x14ac:dyDescent="0.25">
      <c r="C562" s="8"/>
      <c r="D562" s="25"/>
      <c r="E562" s="7"/>
      <c r="F562" s="20"/>
      <c r="G562" s="25"/>
      <c r="H562" s="7"/>
      <c r="I562" s="20"/>
    </row>
    <row r="563" spans="3:9" ht="13.2" x14ac:dyDescent="0.25">
      <c r="C563" s="8"/>
      <c r="D563" s="25"/>
      <c r="E563" s="7"/>
      <c r="F563" s="20"/>
      <c r="G563" s="25"/>
      <c r="H563" s="7"/>
      <c r="I563" s="20"/>
    </row>
    <row r="564" spans="3:9" ht="13.2" x14ac:dyDescent="0.25">
      <c r="C564" s="8"/>
      <c r="D564" s="25"/>
      <c r="E564" s="7"/>
      <c r="F564" s="20"/>
      <c r="G564" s="25"/>
      <c r="H564" s="7"/>
      <c r="I564" s="20"/>
    </row>
    <row r="565" spans="3:9" ht="13.2" x14ac:dyDescent="0.25">
      <c r="C565" s="8"/>
      <c r="D565" s="25"/>
      <c r="E565" s="7"/>
      <c r="F565" s="20"/>
      <c r="G565" s="25"/>
      <c r="H565" s="7"/>
      <c r="I565" s="20"/>
    </row>
    <row r="566" spans="3:9" ht="13.2" x14ac:dyDescent="0.25">
      <c r="C566" s="8"/>
      <c r="D566" s="25"/>
      <c r="E566" s="7"/>
      <c r="F566" s="20"/>
      <c r="G566" s="25"/>
      <c r="H566" s="7"/>
      <c r="I566" s="20"/>
    </row>
    <row r="567" spans="3:9" ht="13.2" x14ac:dyDescent="0.25">
      <c r="C567" s="8"/>
      <c r="D567" s="25"/>
      <c r="E567" s="7"/>
      <c r="F567" s="20"/>
      <c r="G567" s="25"/>
      <c r="H567" s="7"/>
      <c r="I567" s="20"/>
    </row>
    <row r="568" spans="3:9" ht="13.2" x14ac:dyDescent="0.25">
      <c r="C568" s="8"/>
      <c r="D568" s="25"/>
      <c r="E568" s="7"/>
      <c r="F568" s="20"/>
      <c r="G568" s="25"/>
      <c r="H568" s="7"/>
      <c r="I568" s="20"/>
    </row>
    <row r="569" spans="3:9" ht="13.2" x14ac:dyDescent="0.25">
      <c r="C569" s="8"/>
      <c r="D569" s="25"/>
      <c r="E569" s="7"/>
      <c r="F569" s="20"/>
      <c r="G569" s="25"/>
      <c r="H569" s="7"/>
      <c r="I569" s="20"/>
    </row>
    <row r="570" spans="3:9" ht="13.2" x14ac:dyDescent="0.25">
      <c r="C570" s="8"/>
      <c r="D570" s="25"/>
      <c r="E570" s="7"/>
      <c r="F570" s="20"/>
      <c r="G570" s="25"/>
      <c r="H570" s="7"/>
      <c r="I570" s="20"/>
    </row>
    <row r="571" spans="3:9" ht="13.2" x14ac:dyDescent="0.25">
      <c r="C571" s="8"/>
      <c r="D571" s="25"/>
      <c r="E571" s="7"/>
      <c r="F571" s="20"/>
      <c r="G571" s="25"/>
      <c r="H571" s="7"/>
      <c r="I571" s="20"/>
    </row>
    <row r="572" spans="3:9" ht="13.2" x14ac:dyDescent="0.25">
      <c r="C572" s="8"/>
      <c r="D572" s="25"/>
      <c r="E572" s="7"/>
      <c r="F572" s="20"/>
      <c r="G572" s="25"/>
      <c r="H572" s="7"/>
      <c r="I572" s="20"/>
    </row>
    <row r="573" spans="3:9" ht="13.2" x14ac:dyDescent="0.25">
      <c r="C573" s="8"/>
      <c r="D573" s="25"/>
      <c r="E573" s="7"/>
      <c r="F573" s="20"/>
      <c r="G573" s="25"/>
      <c r="H573" s="7"/>
      <c r="I573" s="20"/>
    </row>
    <row r="574" spans="3:9" ht="13.2" x14ac:dyDescent="0.25">
      <c r="C574" s="8"/>
      <c r="D574" s="25"/>
      <c r="E574" s="7"/>
      <c r="F574" s="20"/>
      <c r="G574" s="25"/>
      <c r="H574" s="7"/>
      <c r="I574" s="20"/>
    </row>
    <row r="575" spans="3:9" ht="13.2" x14ac:dyDescent="0.25">
      <c r="C575" s="8"/>
      <c r="D575" s="25"/>
      <c r="E575" s="7"/>
      <c r="F575" s="20"/>
      <c r="G575" s="25"/>
      <c r="H575" s="7"/>
      <c r="I575" s="20"/>
    </row>
    <row r="576" spans="3:9" ht="13.2" x14ac:dyDescent="0.25">
      <c r="C576" s="8"/>
      <c r="D576" s="25"/>
      <c r="E576" s="7"/>
      <c r="F576" s="20"/>
      <c r="G576" s="25"/>
      <c r="H576" s="7"/>
      <c r="I576" s="20"/>
    </row>
    <row r="577" spans="3:9" ht="13.2" x14ac:dyDescent="0.25">
      <c r="C577" s="8"/>
      <c r="D577" s="25"/>
      <c r="E577" s="7"/>
      <c r="F577" s="20"/>
      <c r="G577" s="25"/>
      <c r="H577" s="7"/>
      <c r="I577" s="20"/>
    </row>
    <row r="578" spans="3:9" ht="13.2" x14ac:dyDescent="0.25">
      <c r="C578" s="8"/>
      <c r="D578" s="25"/>
      <c r="E578" s="7"/>
      <c r="F578" s="20"/>
      <c r="G578" s="25"/>
      <c r="H578" s="7"/>
      <c r="I578" s="20"/>
    </row>
    <row r="579" spans="3:9" ht="13.2" x14ac:dyDescent="0.25">
      <c r="C579" s="8"/>
      <c r="D579" s="25"/>
      <c r="E579" s="7"/>
      <c r="F579" s="20"/>
      <c r="G579" s="25"/>
      <c r="H579" s="7"/>
      <c r="I579" s="20"/>
    </row>
    <row r="580" spans="3:9" ht="13.2" x14ac:dyDescent="0.25">
      <c r="C580" s="8"/>
      <c r="D580" s="25"/>
      <c r="E580" s="7"/>
      <c r="F580" s="20"/>
      <c r="G580" s="25"/>
      <c r="H580" s="7"/>
      <c r="I580" s="20"/>
    </row>
    <row r="581" spans="3:9" ht="13.2" x14ac:dyDescent="0.25">
      <c r="C581" s="8"/>
      <c r="D581" s="25"/>
      <c r="E581" s="7"/>
      <c r="F581" s="20"/>
      <c r="G581" s="25"/>
      <c r="H581" s="7"/>
      <c r="I581" s="20"/>
    </row>
    <row r="582" spans="3:9" ht="13.2" x14ac:dyDescent="0.25">
      <c r="C582" s="8"/>
      <c r="D582" s="25"/>
      <c r="E582" s="7"/>
      <c r="F582" s="20"/>
      <c r="G582" s="25"/>
      <c r="H582" s="7"/>
      <c r="I582" s="20"/>
    </row>
    <row r="583" spans="3:9" ht="13.2" x14ac:dyDescent="0.25">
      <c r="C583" s="8"/>
      <c r="D583" s="25"/>
      <c r="E583" s="7"/>
      <c r="F583" s="20"/>
      <c r="G583" s="25"/>
      <c r="H583" s="7"/>
      <c r="I583" s="20"/>
    </row>
    <row r="584" spans="3:9" ht="13.2" x14ac:dyDescent="0.25">
      <c r="C584" s="8"/>
      <c r="D584" s="25"/>
      <c r="E584" s="7"/>
      <c r="F584" s="20"/>
      <c r="G584" s="25"/>
      <c r="H584" s="7"/>
      <c r="I584" s="20"/>
    </row>
    <row r="585" spans="3:9" ht="13.2" x14ac:dyDescent="0.25">
      <c r="C585" s="8"/>
      <c r="D585" s="25"/>
      <c r="E585" s="7"/>
      <c r="F585" s="20"/>
      <c r="G585" s="25"/>
      <c r="H585" s="7"/>
      <c r="I585" s="20"/>
    </row>
    <row r="586" spans="3:9" ht="13.2" x14ac:dyDescent="0.25">
      <c r="C586" s="8"/>
      <c r="D586" s="25"/>
      <c r="E586" s="7"/>
      <c r="F586" s="20"/>
      <c r="G586" s="25"/>
      <c r="H586" s="7"/>
      <c r="I586" s="20"/>
    </row>
    <row r="587" spans="3:9" ht="13.2" x14ac:dyDescent="0.25">
      <c r="C587" s="8"/>
      <c r="D587" s="25"/>
      <c r="E587" s="7"/>
      <c r="F587" s="20"/>
      <c r="G587" s="25"/>
      <c r="H587" s="7"/>
      <c r="I587" s="20"/>
    </row>
    <row r="588" spans="3:9" ht="13.2" x14ac:dyDescent="0.25">
      <c r="C588" s="8"/>
      <c r="D588" s="25"/>
      <c r="E588" s="7"/>
      <c r="F588" s="20"/>
      <c r="G588" s="25"/>
      <c r="H588" s="7"/>
      <c r="I588" s="20"/>
    </row>
    <row r="589" spans="3:9" ht="13.2" x14ac:dyDescent="0.25">
      <c r="C589" s="8"/>
      <c r="D589" s="25"/>
      <c r="E589" s="7"/>
      <c r="F589" s="20"/>
      <c r="G589" s="25"/>
      <c r="H589" s="7"/>
      <c r="I589" s="20"/>
    </row>
    <row r="590" spans="3:9" ht="13.2" x14ac:dyDescent="0.25">
      <c r="C590" s="8"/>
      <c r="D590" s="25"/>
      <c r="E590" s="7"/>
      <c r="F590" s="20"/>
      <c r="G590" s="25"/>
      <c r="H590" s="7"/>
      <c r="I590" s="20"/>
    </row>
    <row r="591" spans="3:9" ht="13.2" x14ac:dyDescent="0.25">
      <c r="C591" s="8"/>
      <c r="D591" s="25"/>
      <c r="E591" s="7"/>
      <c r="F591" s="20"/>
      <c r="G591" s="25"/>
      <c r="H591" s="7"/>
      <c r="I591" s="20"/>
    </row>
    <row r="592" spans="3:9" ht="13.2" x14ac:dyDescent="0.25">
      <c r="C592" s="8"/>
      <c r="D592" s="25"/>
      <c r="E592" s="7"/>
      <c r="F592" s="20"/>
      <c r="G592" s="25"/>
      <c r="H592" s="7"/>
      <c r="I592" s="20"/>
    </row>
    <row r="593" spans="3:9" ht="13.2" x14ac:dyDescent="0.25">
      <c r="C593" s="8"/>
      <c r="D593" s="25"/>
      <c r="E593" s="7"/>
      <c r="F593" s="20"/>
      <c r="G593" s="25"/>
      <c r="H593" s="7"/>
      <c r="I593" s="20"/>
    </row>
    <row r="594" spans="3:9" ht="13.2" x14ac:dyDescent="0.25">
      <c r="C594" s="8"/>
      <c r="D594" s="25"/>
      <c r="E594" s="7"/>
      <c r="F594" s="20"/>
      <c r="G594" s="25"/>
      <c r="H594" s="7"/>
      <c r="I594" s="20"/>
    </row>
    <row r="595" spans="3:9" ht="13.2" x14ac:dyDescent="0.25">
      <c r="C595" s="8"/>
      <c r="D595" s="25"/>
      <c r="E595" s="7"/>
      <c r="F595" s="20"/>
      <c r="G595" s="25"/>
      <c r="H595" s="7"/>
      <c r="I595" s="20"/>
    </row>
    <row r="596" spans="3:9" ht="13.2" x14ac:dyDescent="0.25">
      <c r="C596" s="8"/>
      <c r="D596" s="25"/>
      <c r="E596" s="7"/>
      <c r="F596" s="20"/>
      <c r="G596" s="25"/>
      <c r="H596" s="7"/>
      <c r="I596" s="20"/>
    </row>
    <row r="597" spans="3:9" ht="13.2" x14ac:dyDescent="0.25">
      <c r="C597" s="8"/>
      <c r="D597" s="25"/>
      <c r="E597" s="7"/>
      <c r="F597" s="20"/>
      <c r="G597" s="25"/>
      <c r="H597" s="7"/>
      <c r="I597" s="20"/>
    </row>
    <row r="598" spans="3:9" ht="13.2" x14ac:dyDescent="0.25">
      <c r="C598" s="8"/>
      <c r="D598" s="25"/>
      <c r="E598" s="7"/>
      <c r="F598" s="20"/>
      <c r="G598" s="25"/>
      <c r="H598" s="7"/>
      <c r="I598" s="20"/>
    </row>
    <row r="599" spans="3:9" ht="13.2" x14ac:dyDescent="0.25">
      <c r="C599" s="8"/>
      <c r="D599" s="25"/>
      <c r="E599" s="7"/>
      <c r="F599" s="20"/>
      <c r="G599" s="25"/>
      <c r="H599" s="7"/>
      <c r="I599" s="20"/>
    </row>
    <row r="600" spans="3:9" ht="13.2" x14ac:dyDescent="0.25">
      <c r="C600" s="8"/>
      <c r="D600" s="25"/>
      <c r="E600" s="7"/>
      <c r="F600" s="20"/>
      <c r="G600" s="25"/>
      <c r="H600" s="7"/>
      <c r="I600" s="20"/>
    </row>
    <row r="601" spans="3:9" ht="13.2" x14ac:dyDescent="0.25">
      <c r="C601" s="8"/>
      <c r="D601" s="25"/>
      <c r="E601" s="7"/>
      <c r="F601" s="20"/>
      <c r="G601" s="25"/>
      <c r="H601" s="7"/>
      <c r="I601" s="20"/>
    </row>
    <row r="602" spans="3:9" ht="13.2" x14ac:dyDescent="0.25">
      <c r="C602" s="8"/>
      <c r="D602" s="25"/>
      <c r="E602" s="7"/>
      <c r="F602" s="20"/>
      <c r="G602" s="25"/>
      <c r="H602" s="7"/>
      <c r="I602" s="20"/>
    </row>
    <row r="603" spans="3:9" ht="13.2" x14ac:dyDescent="0.25">
      <c r="C603" s="8"/>
      <c r="D603" s="25"/>
      <c r="E603" s="7"/>
      <c r="F603" s="20"/>
      <c r="G603" s="25"/>
      <c r="H603" s="7"/>
      <c r="I603" s="20"/>
    </row>
    <row r="604" spans="3:9" ht="13.2" x14ac:dyDescent="0.25">
      <c r="C604" s="8"/>
      <c r="D604" s="25"/>
      <c r="E604" s="7"/>
      <c r="F604" s="20"/>
      <c r="G604" s="25"/>
      <c r="H604" s="7"/>
      <c r="I604" s="20"/>
    </row>
    <row r="605" spans="3:9" ht="13.2" x14ac:dyDescent="0.25">
      <c r="C605" s="8"/>
      <c r="D605" s="25"/>
      <c r="E605" s="7"/>
      <c r="F605" s="20"/>
      <c r="G605" s="25"/>
      <c r="H605" s="7"/>
      <c r="I605" s="20"/>
    </row>
    <row r="606" spans="3:9" ht="13.2" x14ac:dyDescent="0.25">
      <c r="C606" s="8"/>
      <c r="D606" s="25"/>
      <c r="E606" s="7"/>
      <c r="F606" s="20"/>
      <c r="G606" s="25"/>
      <c r="H606" s="7"/>
      <c r="I606" s="20"/>
    </row>
    <row r="607" spans="3:9" ht="13.2" x14ac:dyDescent="0.25">
      <c r="C607" s="8"/>
      <c r="D607" s="25"/>
      <c r="E607" s="7"/>
      <c r="F607" s="20"/>
      <c r="G607" s="25"/>
      <c r="H607" s="7"/>
      <c r="I607" s="20"/>
    </row>
    <row r="608" spans="3:9" ht="13.2" x14ac:dyDescent="0.25">
      <c r="C608" s="8"/>
      <c r="D608" s="25"/>
      <c r="E608" s="7"/>
      <c r="F608" s="20"/>
      <c r="G608" s="25"/>
      <c r="H608" s="7"/>
      <c r="I608" s="20"/>
    </row>
    <row r="609" spans="3:9" ht="13.2" x14ac:dyDescent="0.25">
      <c r="C609" s="8"/>
      <c r="D609" s="25"/>
      <c r="E609" s="7"/>
      <c r="F609" s="20"/>
      <c r="G609" s="25"/>
      <c r="H609" s="7"/>
      <c r="I609" s="20"/>
    </row>
    <row r="610" spans="3:9" ht="13.2" x14ac:dyDescent="0.25">
      <c r="C610" s="8"/>
      <c r="D610" s="25"/>
      <c r="E610" s="7"/>
      <c r="F610" s="20"/>
      <c r="G610" s="25"/>
      <c r="H610" s="7"/>
      <c r="I610" s="20"/>
    </row>
    <row r="611" spans="3:9" ht="13.2" x14ac:dyDescent="0.25">
      <c r="C611" s="8"/>
      <c r="D611" s="25"/>
      <c r="E611" s="7"/>
      <c r="F611" s="20"/>
      <c r="G611" s="25"/>
      <c r="H611" s="7"/>
      <c r="I611" s="20"/>
    </row>
    <row r="612" spans="3:9" ht="13.2" x14ac:dyDescent="0.25">
      <c r="C612" s="8"/>
      <c r="D612" s="25"/>
      <c r="E612" s="7"/>
      <c r="F612" s="20"/>
      <c r="G612" s="25"/>
      <c r="H612" s="7"/>
      <c r="I612" s="20"/>
    </row>
    <row r="613" spans="3:9" ht="13.2" x14ac:dyDescent="0.25">
      <c r="C613" s="8"/>
      <c r="D613" s="25"/>
      <c r="E613" s="7"/>
      <c r="F613" s="20"/>
      <c r="G613" s="25"/>
      <c r="H613" s="7"/>
      <c r="I613" s="20"/>
    </row>
    <row r="614" spans="3:9" ht="13.2" x14ac:dyDescent="0.25">
      <c r="C614" s="8"/>
      <c r="D614" s="25"/>
      <c r="E614" s="7"/>
      <c r="F614" s="20"/>
      <c r="G614" s="25"/>
      <c r="H614" s="7"/>
      <c r="I614" s="20"/>
    </row>
    <row r="615" spans="3:9" ht="13.2" x14ac:dyDescent="0.25">
      <c r="C615" s="8"/>
      <c r="D615" s="25"/>
      <c r="E615" s="7"/>
      <c r="F615" s="20"/>
      <c r="G615" s="25"/>
      <c r="H615" s="7"/>
      <c r="I615" s="20"/>
    </row>
    <row r="616" spans="3:9" ht="13.2" x14ac:dyDescent="0.25">
      <c r="C616" s="8"/>
      <c r="D616" s="25"/>
      <c r="E616" s="7"/>
      <c r="F616" s="20"/>
      <c r="G616" s="25"/>
      <c r="H616" s="7"/>
      <c r="I616" s="20"/>
    </row>
    <row r="617" spans="3:9" ht="13.2" x14ac:dyDescent="0.25">
      <c r="C617" s="8"/>
      <c r="D617" s="25"/>
      <c r="E617" s="7"/>
      <c r="F617" s="20"/>
      <c r="G617" s="25"/>
      <c r="H617" s="7"/>
      <c r="I617" s="20"/>
    </row>
    <row r="618" spans="3:9" ht="13.2" x14ac:dyDescent="0.25">
      <c r="C618" s="8"/>
      <c r="D618" s="25"/>
      <c r="E618" s="7"/>
      <c r="F618" s="20"/>
      <c r="G618" s="25"/>
      <c r="H618" s="7"/>
      <c r="I618" s="20"/>
    </row>
    <row r="619" spans="3:9" ht="13.2" x14ac:dyDescent="0.25">
      <c r="C619" s="8"/>
      <c r="D619" s="25"/>
      <c r="E619" s="7"/>
      <c r="F619" s="20"/>
      <c r="G619" s="25"/>
      <c r="H619" s="7"/>
      <c r="I619" s="20"/>
    </row>
    <row r="620" spans="3:9" ht="13.2" x14ac:dyDescent="0.25">
      <c r="C620" s="8"/>
      <c r="D620" s="25"/>
      <c r="E620" s="7"/>
      <c r="F620" s="20"/>
      <c r="G620" s="25"/>
      <c r="H620" s="7"/>
      <c r="I620" s="20"/>
    </row>
    <row r="621" spans="3:9" ht="13.2" x14ac:dyDescent="0.25">
      <c r="C621" s="8"/>
      <c r="D621" s="25"/>
      <c r="E621" s="7"/>
      <c r="F621" s="20"/>
      <c r="G621" s="25"/>
      <c r="H621" s="7"/>
      <c r="I621" s="20"/>
    </row>
    <row r="622" spans="3:9" ht="13.2" x14ac:dyDescent="0.25">
      <c r="C622" s="8"/>
      <c r="D622" s="25"/>
      <c r="E622" s="7"/>
      <c r="F622" s="20"/>
      <c r="G622" s="25"/>
      <c r="H622" s="7"/>
      <c r="I622" s="20"/>
    </row>
    <row r="623" spans="3:9" ht="13.2" x14ac:dyDescent="0.25">
      <c r="C623" s="8"/>
      <c r="D623" s="25"/>
      <c r="E623" s="7"/>
      <c r="F623" s="20"/>
      <c r="G623" s="25"/>
      <c r="H623" s="7"/>
      <c r="I623" s="20"/>
    </row>
    <row r="624" spans="3:9" ht="13.2" x14ac:dyDescent="0.25">
      <c r="C624" s="8"/>
      <c r="D624" s="25"/>
      <c r="E624" s="7"/>
      <c r="F624" s="20"/>
      <c r="G624" s="25"/>
      <c r="H624" s="7"/>
      <c r="I624" s="20"/>
    </row>
    <row r="625" spans="3:9" ht="13.2" x14ac:dyDescent="0.25">
      <c r="C625" s="8"/>
      <c r="D625" s="25"/>
      <c r="E625" s="7"/>
      <c r="F625" s="20"/>
      <c r="G625" s="25"/>
      <c r="H625" s="7"/>
      <c r="I625" s="20"/>
    </row>
    <row r="626" spans="3:9" ht="13.2" x14ac:dyDescent="0.25">
      <c r="C626" s="8"/>
      <c r="D626" s="25"/>
      <c r="E626" s="7"/>
      <c r="F626" s="20"/>
      <c r="G626" s="25"/>
      <c r="H626" s="7"/>
      <c r="I626" s="20"/>
    </row>
    <row r="627" spans="3:9" ht="13.2" x14ac:dyDescent="0.25">
      <c r="C627" s="8"/>
      <c r="D627" s="25"/>
      <c r="E627" s="7"/>
      <c r="F627" s="20"/>
      <c r="G627" s="25"/>
      <c r="H627" s="7"/>
      <c r="I627" s="20"/>
    </row>
    <row r="628" spans="3:9" ht="13.2" x14ac:dyDescent="0.25">
      <c r="C628" s="8"/>
      <c r="D628" s="25"/>
      <c r="E628" s="7"/>
      <c r="F628" s="20"/>
      <c r="G628" s="25"/>
      <c r="H628" s="7"/>
      <c r="I628" s="20"/>
    </row>
    <row r="629" spans="3:9" ht="13.2" x14ac:dyDescent="0.25">
      <c r="C629" s="8"/>
      <c r="D629" s="25"/>
      <c r="E629" s="7"/>
      <c r="F629" s="20"/>
      <c r="G629" s="25"/>
      <c r="H629" s="7"/>
      <c r="I629" s="20"/>
    </row>
    <row r="630" spans="3:9" ht="13.2" x14ac:dyDescent="0.25">
      <c r="C630" s="8"/>
      <c r="D630" s="25"/>
      <c r="E630" s="7"/>
      <c r="F630" s="20"/>
      <c r="G630" s="25"/>
      <c r="H630" s="7"/>
      <c r="I630" s="20"/>
    </row>
    <row r="631" spans="3:9" ht="13.2" x14ac:dyDescent="0.25">
      <c r="C631" s="8"/>
      <c r="D631" s="25"/>
      <c r="E631" s="7"/>
      <c r="F631" s="20"/>
      <c r="G631" s="25"/>
      <c r="H631" s="7"/>
      <c r="I631" s="20"/>
    </row>
    <row r="632" spans="3:9" ht="13.2" x14ac:dyDescent="0.25">
      <c r="C632" s="8"/>
      <c r="D632" s="25"/>
      <c r="E632" s="7"/>
      <c r="F632" s="20"/>
      <c r="G632" s="25"/>
      <c r="H632" s="7"/>
      <c r="I632" s="20"/>
    </row>
    <row r="633" spans="3:9" ht="13.2" x14ac:dyDescent="0.25">
      <c r="C633" s="8"/>
      <c r="D633" s="25"/>
      <c r="E633" s="7"/>
      <c r="F633" s="20"/>
      <c r="G633" s="25"/>
      <c r="H633" s="7"/>
      <c r="I633" s="20"/>
    </row>
    <row r="634" spans="3:9" ht="13.2" x14ac:dyDescent="0.25">
      <c r="C634" s="8"/>
      <c r="D634" s="25"/>
      <c r="E634" s="7"/>
      <c r="F634" s="20"/>
      <c r="G634" s="25"/>
      <c r="H634" s="7"/>
      <c r="I634" s="20"/>
    </row>
    <row r="635" spans="3:9" ht="13.2" x14ac:dyDescent="0.25">
      <c r="C635" s="8"/>
      <c r="D635" s="25"/>
      <c r="E635" s="7"/>
      <c r="F635" s="20"/>
      <c r="G635" s="25"/>
      <c r="H635" s="7"/>
      <c r="I635" s="20"/>
    </row>
    <row r="636" spans="3:9" ht="13.2" x14ac:dyDescent="0.25">
      <c r="C636" s="8"/>
      <c r="D636" s="25"/>
      <c r="E636" s="7"/>
      <c r="F636" s="20"/>
      <c r="G636" s="25"/>
      <c r="H636" s="7"/>
      <c r="I636" s="20"/>
    </row>
    <row r="637" spans="3:9" ht="13.2" x14ac:dyDescent="0.25">
      <c r="C637" s="8"/>
      <c r="D637" s="25"/>
      <c r="E637" s="7"/>
      <c r="F637" s="20"/>
      <c r="G637" s="25"/>
      <c r="H637" s="7"/>
      <c r="I637" s="20"/>
    </row>
    <row r="638" spans="3:9" ht="13.2" x14ac:dyDescent="0.25">
      <c r="C638" s="8"/>
      <c r="D638" s="25"/>
      <c r="E638" s="7"/>
      <c r="F638" s="20"/>
      <c r="G638" s="25"/>
      <c r="H638" s="7"/>
      <c r="I638" s="20"/>
    </row>
    <row r="639" spans="3:9" ht="13.2" x14ac:dyDescent="0.25">
      <c r="C639" s="8"/>
      <c r="D639" s="25"/>
      <c r="E639" s="7"/>
      <c r="F639" s="20"/>
      <c r="G639" s="25"/>
      <c r="H639" s="7"/>
      <c r="I639" s="20"/>
    </row>
    <row r="640" spans="3:9" ht="13.2" x14ac:dyDescent="0.25">
      <c r="C640" s="8"/>
      <c r="D640" s="25"/>
      <c r="E640" s="7"/>
      <c r="F640" s="20"/>
      <c r="G640" s="25"/>
      <c r="H640" s="7"/>
      <c r="I640" s="20"/>
    </row>
    <row r="641" spans="3:9" ht="13.2" x14ac:dyDescent="0.25">
      <c r="C641" s="8"/>
      <c r="D641" s="25"/>
      <c r="E641" s="7"/>
      <c r="F641" s="20"/>
      <c r="G641" s="25"/>
      <c r="H641" s="7"/>
      <c r="I641" s="20"/>
    </row>
    <row r="642" spans="3:9" ht="13.2" x14ac:dyDescent="0.25">
      <c r="C642" s="8"/>
      <c r="D642" s="25"/>
      <c r="E642" s="7"/>
      <c r="F642" s="20"/>
      <c r="G642" s="25"/>
      <c r="H642" s="7"/>
      <c r="I642" s="20"/>
    </row>
    <row r="643" spans="3:9" ht="13.2" x14ac:dyDescent="0.25">
      <c r="C643" s="8"/>
      <c r="D643" s="25"/>
      <c r="E643" s="7"/>
      <c r="F643" s="20"/>
      <c r="G643" s="25"/>
      <c r="H643" s="7"/>
      <c r="I643" s="20"/>
    </row>
    <row r="644" spans="3:9" ht="13.2" x14ac:dyDescent="0.25">
      <c r="C644" s="8"/>
      <c r="D644" s="25"/>
      <c r="E644" s="7"/>
      <c r="F644" s="20"/>
      <c r="G644" s="25"/>
      <c r="H644" s="7"/>
      <c r="I644" s="20"/>
    </row>
    <row r="645" spans="3:9" ht="13.2" x14ac:dyDescent="0.25">
      <c r="C645" s="8"/>
      <c r="D645" s="25"/>
      <c r="E645" s="7"/>
      <c r="F645" s="20"/>
      <c r="G645" s="25"/>
      <c r="H645" s="7"/>
      <c r="I645" s="20"/>
    </row>
    <row r="646" spans="3:9" ht="13.2" x14ac:dyDescent="0.25">
      <c r="C646" s="8"/>
      <c r="D646" s="25"/>
      <c r="E646" s="7"/>
      <c r="F646" s="20"/>
      <c r="G646" s="25"/>
      <c r="H646" s="7"/>
      <c r="I646" s="20"/>
    </row>
    <row r="647" spans="3:9" ht="13.2" x14ac:dyDescent="0.25">
      <c r="C647" s="8"/>
      <c r="D647" s="25"/>
      <c r="E647" s="7"/>
      <c r="F647" s="20"/>
      <c r="G647" s="25"/>
      <c r="H647" s="7"/>
      <c r="I647" s="20"/>
    </row>
    <row r="648" spans="3:9" ht="13.2" x14ac:dyDescent="0.25">
      <c r="C648" s="8"/>
      <c r="D648" s="25"/>
      <c r="E648" s="7"/>
      <c r="F648" s="20"/>
      <c r="G648" s="25"/>
      <c r="H648" s="7"/>
      <c r="I648" s="20"/>
    </row>
    <row r="649" spans="3:9" ht="13.2" x14ac:dyDescent="0.25">
      <c r="C649" s="8"/>
      <c r="D649" s="25"/>
      <c r="E649" s="7"/>
      <c r="F649" s="20"/>
      <c r="G649" s="25"/>
      <c r="H649" s="7"/>
      <c r="I649" s="20"/>
    </row>
    <row r="650" spans="3:9" ht="13.2" x14ac:dyDescent="0.25">
      <c r="C650" s="8"/>
      <c r="D650" s="25"/>
      <c r="E650" s="7"/>
      <c r="F650" s="20"/>
      <c r="G650" s="25"/>
      <c r="H650" s="7"/>
      <c r="I650" s="20"/>
    </row>
    <row r="651" spans="3:9" ht="13.2" x14ac:dyDescent="0.25">
      <c r="C651" s="8"/>
      <c r="D651" s="25"/>
      <c r="E651" s="7"/>
      <c r="F651" s="20"/>
      <c r="G651" s="25"/>
      <c r="H651" s="7"/>
      <c r="I651" s="20"/>
    </row>
    <row r="652" spans="3:9" ht="13.2" x14ac:dyDescent="0.25">
      <c r="C652" s="8"/>
      <c r="D652" s="25"/>
      <c r="E652" s="7"/>
      <c r="F652" s="20"/>
      <c r="G652" s="25"/>
      <c r="H652" s="7"/>
      <c r="I652" s="20"/>
    </row>
    <row r="653" spans="3:9" ht="13.2" x14ac:dyDescent="0.25">
      <c r="C653" s="8"/>
      <c r="D653" s="25"/>
      <c r="E653" s="7"/>
      <c r="F653" s="20"/>
      <c r="G653" s="25"/>
      <c r="H653" s="7"/>
      <c r="I653" s="20"/>
    </row>
    <row r="654" spans="3:9" ht="13.2" x14ac:dyDescent="0.25">
      <c r="C654" s="8"/>
      <c r="D654" s="25"/>
      <c r="E654" s="7"/>
      <c r="F654" s="20"/>
      <c r="G654" s="25"/>
      <c r="H654" s="7"/>
      <c r="I654" s="20"/>
    </row>
    <row r="655" spans="3:9" ht="13.2" x14ac:dyDescent="0.25">
      <c r="C655" s="8"/>
      <c r="D655" s="25"/>
      <c r="E655" s="7"/>
      <c r="F655" s="20"/>
      <c r="G655" s="25"/>
      <c r="H655" s="7"/>
      <c r="I655" s="20"/>
    </row>
    <row r="656" spans="3:9" ht="13.2" x14ac:dyDescent="0.25">
      <c r="C656" s="8"/>
      <c r="D656" s="25"/>
      <c r="E656" s="7"/>
      <c r="F656" s="20"/>
      <c r="G656" s="25"/>
      <c r="H656" s="7"/>
      <c r="I656" s="20"/>
    </row>
    <row r="657" spans="3:9" ht="13.2" x14ac:dyDescent="0.25">
      <c r="C657" s="8"/>
      <c r="D657" s="25"/>
      <c r="E657" s="7"/>
      <c r="F657" s="20"/>
      <c r="G657" s="25"/>
      <c r="H657" s="7"/>
      <c r="I657" s="20"/>
    </row>
    <row r="658" spans="3:9" ht="13.2" x14ac:dyDescent="0.25">
      <c r="C658" s="8"/>
      <c r="D658" s="25"/>
      <c r="E658" s="7"/>
      <c r="F658" s="20"/>
      <c r="G658" s="25"/>
      <c r="H658" s="7"/>
      <c r="I658" s="20"/>
    </row>
    <row r="659" spans="3:9" ht="13.2" x14ac:dyDescent="0.25">
      <c r="C659" s="8"/>
      <c r="D659" s="25"/>
      <c r="E659" s="7"/>
      <c r="F659" s="20"/>
      <c r="G659" s="25"/>
      <c r="H659" s="7"/>
      <c r="I659" s="20"/>
    </row>
    <row r="660" spans="3:9" ht="13.2" x14ac:dyDescent="0.25">
      <c r="C660" s="8"/>
      <c r="D660" s="25"/>
      <c r="E660" s="7"/>
      <c r="F660" s="20"/>
      <c r="G660" s="25"/>
      <c r="H660" s="7"/>
      <c r="I660" s="20"/>
    </row>
    <row r="661" spans="3:9" ht="13.2" x14ac:dyDescent="0.25">
      <c r="C661" s="8"/>
      <c r="D661" s="25"/>
      <c r="E661" s="7"/>
      <c r="F661" s="20"/>
      <c r="G661" s="25"/>
      <c r="H661" s="7"/>
      <c r="I661" s="20"/>
    </row>
    <row r="662" spans="3:9" ht="13.2" x14ac:dyDescent="0.25">
      <c r="C662" s="8"/>
      <c r="D662" s="25"/>
      <c r="E662" s="7"/>
      <c r="F662" s="20"/>
      <c r="G662" s="25"/>
      <c r="H662" s="7"/>
      <c r="I662" s="20"/>
    </row>
    <row r="663" spans="3:9" ht="13.2" x14ac:dyDescent="0.25">
      <c r="C663" s="8"/>
      <c r="D663" s="25"/>
      <c r="E663" s="7"/>
      <c r="F663" s="20"/>
      <c r="G663" s="25"/>
      <c r="H663" s="7"/>
      <c r="I663" s="20"/>
    </row>
    <row r="664" spans="3:9" ht="13.2" x14ac:dyDescent="0.25">
      <c r="C664" s="8"/>
      <c r="D664" s="25"/>
      <c r="E664" s="7"/>
      <c r="F664" s="20"/>
      <c r="G664" s="25"/>
      <c r="H664" s="7"/>
      <c r="I664" s="20"/>
    </row>
    <row r="665" spans="3:9" ht="13.2" x14ac:dyDescent="0.25">
      <c r="C665" s="8"/>
      <c r="D665" s="25"/>
      <c r="E665" s="7"/>
      <c r="F665" s="20"/>
      <c r="G665" s="25"/>
      <c r="H665" s="7"/>
      <c r="I665" s="20"/>
    </row>
    <row r="666" spans="3:9" ht="13.2" x14ac:dyDescent="0.25">
      <c r="C666" s="8"/>
      <c r="D666" s="25"/>
      <c r="E666" s="7"/>
      <c r="F666" s="20"/>
      <c r="G666" s="25"/>
      <c r="H666" s="7"/>
      <c r="I666" s="20"/>
    </row>
    <row r="667" spans="3:9" ht="13.2" x14ac:dyDescent="0.25">
      <c r="C667" s="8"/>
      <c r="D667" s="25"/>
      <c r="E667" s="7"/>
      <c r="F667" s="20"/>
      <c r="G667" s="25"/>
      <c r="H667" s="7"/>
      <c r="I667" s="20"/>
    </row>
    <row r="668" spans="3:9" ht="13.2" x14ac:dyDescent="0.25">
      <c r="C668" s="8"/>
      <c r="D668" s="25"/>
      <c r="E668" s="7"/>
      <c r="F668" s="20"/>
      <c r="G668" s="25"/>
      <c r="H668" s="7"/>
      <c r="I668" s="20"/>
    </row>
    <row r="669" spans="3:9" ht="13.2" x14ac:dyDescent="0.25">
      <c r="C669" s="8"/>
      <c r="D669" s="25"/>
      <c r="E669" s="7"/>
      <c r="F669" s="20"/>
      <c r="G669" s="25"/>
      <c r="H669" s="7"/>
      <c r="I669" s="20"/>
    </row>
    <row r="670" spans="3:9" ht="13.2" x14ac:dyDescent="0.25">
      <c r="C670" s="8"/>
      <c r="D670" s="25"/>
      <c r="E670" s="7"/>
      <c r="F670" s="20"/>
      <c r="G670" s="25"/>
      <c r="H670" s="7"/>
      <c r="I670" s="20"/>
    </row>
    <row r="671" spans="3:9" ht="13.2" x14ac:dyDescent="0.25">
      <c r="C671" s="8"/>
      <c r="D671" s="25"/>
      <c r="E671" s="7"/>
      <c r="F671" s="20"/>
      <c r="G671" s="25"/>
      <c r="H671" s="7"/>
      <c r="I671" s="20"/>
    </row>
    <row r="672" spans="3:9" ht="13.2" x14ac:dyDescent="0.25">
      <c r="C672" s="8"/>
      <c r="D672" s="25"/>
      <c r="E672" s="7"/>
      <c r="F672" s="20"/>
      <c r="G672" s="25"/>
      <c r="H672" s="7"/>
      <c r="I672" s="20"/>
    </row>
    <row r="673" spans="3:9" ht="13.2" x14ac:dyDescent="0.25">
      <c r="C673" s="8"/>
      <c r="D673" s="25"/>
      <c r="E673" s="7"/>
      <c r="F673" s="20"/>
      <c r="G673" s="25"/>
      <c r="H673" s="7"/>
      <c r="I673" s="20"/>
    </row>
    <row r="674" spans="3:9" ht="13.2" x14ac:dyDescent="0.25">
      <c r="C674" s="8"/>
      <c r="D674" s="25"/>
      <c r="E674" s="7"/>
      <c r="F674" s="20"/>
      <c r="G674" s="25"/>
      <c r="H674" s="7"/>
      <c r="I674" s="20"/>
    </row>
    <row r="675" spans="3:9" ht="13.2" x14ac:dyDescent="0.25">
      <c r="C675" s="8"/>
      <c r="D675" s="25"/>
      <c r="E675" s="7"/>
      <c r="F675" s="20"/>
      <c r="G675" s="25"/>
      <c r="H675" s="7"/>
      <c r="I675" s="20"/>
    </row>
    <row r="676" spans="3:9" ht="13.2" x14ac:dyDescent="0.25">
      <c r="C676" s="8"/>
      <c r="D676" s="25"/>
      <c r="E676" s="7"/>
      <c r="F676" s="20"/>
      <c r="G676" s="25"/>
      <c r="H676" s="7"/>
      <c r="I676" s="20"/>
    </row>
    <row r="677" spans="3:9" ht="13.2" x14ac:dyDescent="0.25">
      <c r="C677" s="8"/>
      <c r="D677" s="25"/>
      <c r="E677" s="7"/>
      <c r="F677" s="20"/>
      <c r="G677" s="25"/>
      <c r="H677" s="7"/>
      <c r="I677" s="20"/>
    </row>
    <row r="678" spans="3:9" ht="13.2" x14ac:dyDescent="0.25">
      <c r="C678" s="8"/>
      <c r="D678" s="25"/>
      <c r="E678" s="7"/>
      <c r="F678" s="20"/>
      <c r="G678" s="25"/>
      <c r="H678" s="7"/>
      <c r="I678" s="20"/>
    </row>
    <row r="679" spans="3:9" ht="13.2" x14ac:dyDescent="0.25">
      <c r="C679" s="8"/>
      <c r="D679" s="25"/>
      <c r="E679" s="7"/>
      <c r="F679" s="20"/>
      <c r="G679" s="25"/>
      <c r="H679" s="7"/>
      <c r="I679" s="20"/>
    </row>
    <row r="680" spans="3:9" ht="13.2" x14ac:dyDescent="0.25">
      <c r="C680" s="8"/>
      <c r="D680" s="25"/>
      <c r="E680" s="7"/>
      <c r="F680" s="20"/>
      <c r="G680" s="25"/>
      <c r="H680" s="7"/>
      <c r="I680" s="20"/>
    </row>
    <row r="681" spans="3:9" ht="13.2" x14ac:dyDescent="0.25">
      <c r="C681" s="8"/>
      <c r="D681" s="25"/>
      <c r="E681" s="7"/>
      <c r="F681" s="20"/>
      <c r="G681" s="25"/>
      <c r="H681" s="7"/>
      <c r="I681" s="20"/>
    </row>
    <row r="682" spans="3:9" ht="13.2" x14ac:dyDescent="0.25">
      <c r="C682" s="8"/>
      <c r="D682" s="25"/>
      <c r="E682" s="7"/>
      <c r="F682" s="20"/>
      <c r="G682" s="25"/>
      <c r="H682" s="7"/>
      <c r="I682" s="20"/>
    </row>
    <row r="683" spans="3:9" ht="13.2" x14ac:dyDescent="0.25">
      <c r="C683" s="8"/>
      <c r="D683" s="25"/>
      <c r="E683" s="7"/>
      <c r="F683" s="20"/>
      <c r="G683" s="25"/>
      <c r="H683" s="7"/>
      <c r="I683" s="20"/>
    </row>
    <row r="684" spans="3:9" ht="13.2" x14ac:dyDescent="0.25">
      <c r="C684" s="8"/>
      <c r="D684" s="25"/>
      <c r="E684" s="7"/>
      <c r="F684" s="20"/>
      <c r="G684" s="25"/>
      <c r="H684" s="7"/>
      <c r="I684" s="20"/>
    </row>
    <row r="685" spans="3:9" ht="13.2" x14ac:dyDescent="0.25">
      <c r="C685" s="8"/>
      <c r="D685" s="25"/>
      <c r="E685" s="7"/>
      <c r="F685" s="20"/>
      <c r="G685" s="25"/>
      <c r="H685" s="7"/>
      <c r="I685" s="20"/>
    </row>
    <row r="686" spans="3:9" ht="13.2" x14ac:dyDescent="0.25">
      <c r="C686" s="8"/>
      <c r="D686" s="25"/>
      <c r="E686" s="7"/>
      <c r="F686" s="20"/>
      <c r="G686" s="25"/>
      <c r="H686" s="7"/>
      <c r="I686" s="20"/>
    </row>
    <row r="687" spans="3:9" ht="13.2" x14ac:dyDescent="0.25">
      <c r="C687" s="8"/>
      <c r="D687" s="25"/>
      <c r="E687" s="7"/>
      <c r="F687" s="20"/>
      <c r="G687" s="25"/>
      <c r="H687" s="7"/>
      <c r="I687" s="20"/>
    </row>
    <row r="688" spans="3:9" ht="13.2" x14ac:dyDescent="0.25">
      <c r="C688" s="8"/>
      <c r="D688" s="25"/>
      <c r="E688" s="7"/>
      <c r="F688" s="20"/>
      <c r="G688" s="25"/>
      <c r="H688" s="7"/>
      <c r="I688" s="20"/>
    </row>
    <row r="689" spans="3:9" ht="13.2" x14ac:dyDescent="0.25">
      <c r="C689" s="8"/>
      <c r="D689" s="25"/>
      <c r="E689" s="7"/>
      <c r="F689" s="20"/>
      <c r="G689" s="25"/>
      <c r="H689" s="7"/>
      <c r="I689" s="20"/>
    </row>
    <row r="690" spans="3:9" ht="13.2" x14ac:dyDescent="0.25">
      <c r="C690" s="8"/>
      <c r="D690" s="25"/>
      <c r="E690" s="7"/>
      <c r="F690" s="20"/>
      <c r="G690" s="25"/>
      <c r="H690" s="7"/>
      <c r="I690" s="20"/>
    </row>
    <row r="691" spans="3:9" ht="13.2" x14ac:dyDescent="0.25">
      <c r="C691" s="8"/>
      <c r="D691" s="25"/>
      <c r="E691" s="7"/>
      <c r="F691" s="20"/>
      <c r="G691" s="25"/>
      <c r="H691" s="7"/>
      <c r="I691" s="20"/>
    </row>
    <row r="692" spans="3:9" ht="13.2" x14ac:dyDescent="0.25">
      <c r="C692" s="8"/>
      <c r="D692" s="25"/>
      <c r="E692" s="7"/>
      <c r="F692" s="20"/>
      <c r="G692" s="25"/>
      <c r="H692" s="7"/>
      <c r="I692" s="20"/>
    </row>
    <row r="693" spans="3:9" ht="13.2" x14ac:dyDescent="0.25">
      <c r="C693" s="8"/>
      <c r="D693" s="25"/>
      <c r="E693" s="7"/>
      <c r="F693" s="20"/>
      <c r="G693" s="25"/>
      <c r="H693" s="7"/>
      <c r="I693" s="20"/>
    </row>
    <row r="694" spans="3:9" ht="13.2" x14ac:dyDescent="0.25">
      <c r="C694" s="8"/>
      <c r="D694" s="25"/>
      <c r="E694" s="7"/>
      <c r="F694" s="20"/>
      <c r="G694" s="25"/>
      <c r="H694" s="7"/>
      <c r="I694" s="20"/>
    </row>
    <row r="695" spans="3:9" ht="13.2" x14ac:dyDescent="0.25">
      <c r="C695" s="8"/>
      <c r="D695" s="25"/>
      <c r="E695" s="7"/>
      <c r="F695" s="20"/>
      <c r="G695" s="25"/>
      <c r="H695" s="7"/>
      <c r="I695" s="20"/>
    </row>
    <row r="696" spans="3:9" ht="13.2" x14ac:dyDescent="0.25">
      <c r="C696" s="8"/>
      <c r="D696" s="25"/>
      <c r="E696" s="7"/>
      <c r="F696" s="20"/>
      <c r="G696" s="25"/>
      <c r="H696" s="7"/>
      <c r="I696" s="20"/>
    </row>
    <row r="697" spans="3:9" ht="13.2" x14ac:dyDescent="0.25">
      <c r="C697" s="8"/>
      <c r="D697" s="25"/>
      <c r="E697" s="7"/>
      <c r="F697" s="20"/>
      <c r="G697" s="25"/>
      <c r="H697" s="7"/>
      <c r="I697" s="20"/>
    </row>
    <row r="698" spans="3:9" ht="13.2" x14ac:dyDescent="0.25">
      <c r="C698" s="8"/>
      <c r="D698" s="25"/>
      <c r="E698" s="7"/>
      <c r="F698" s="20"/>
      <c r="G698" s="25"/>
      <c r="H698" s="7"/>
      <c r="I698" s="20"/>
    </row>
    <row r="699" spans="3:9" ht="13.2" x14ac:dyDescent="0.25">
      <c r="C699" s="8"/>
      <c r="D699" s="25"/>
      <c r="E699" s="7"/>
      <c r="F699" s="20"/>
      <c r="G699" s="25"/>
      <c r="H699" s="7"/>
      <c r="I699" s="20"/>
    </row>
    <row r="700" spans="3:9" ht="13.2" x14ac:dyDescent="0.25">
      <c r="C700" s="8"/>
      <c r="D700" s="25"/>
      <c r="E700" s="7"/>
      <c r="F700" s="20"/>
      <c r="G700" s="25"/>
      <c r="H700" s="7"/>
      <c r="I700" s="20"/>
    </row>
    <row r="701" spans="3:9" ht="13.2" x14ac:dyDescent="0.25">
      <c r="C701" s="8"/>
      <c r="D701" s="25"/>
      <c r="E701" s="7"/>
      <c r="F701" s="20"/>
      <c r="G701" s="25"/>
      <c r="H701" s="7"/>
      <c r="I701" s="20"/>
    </row>
    <row r="702" spans="3:9" ht="13.2" x14ac:dyDescent="0.25">
      <c r="C702" s="8"/>
      <c r="D702" s="25"/>
      <c r="E702" s="7"/>
      <c r="F702" s="20"/>
      <c r="G702" s="25"/>
      <c r="H702" s="7"/>
      <c r="I702" s="20"/>
    </row>
    <row r="703" spans="3:9" ht="13.2" x14ac:dyDescent="0.25">
      <c r="C703" s="8"/>
      <c r="D703" s="25"/>
      <c r="E703" s="7"/>
      <c r="F703" s="20"/>
      <c r="G703" s="25"/>
      <c r="H703" s="7"/>
      <c r="I703" s="20"/>
    </row>
    <row r="704" spans="3:9" ht="13.2" x14ac:dyDescent="0.25">
      <c r="C704" s="8"/>
      <c r="D704" s="25"/>
      <c r="E704" s="7"/>
      <c r="F704" s="20"/>
      <c r="G704" s="25"/>
      <c r="H704" s="7"/>
      <c r="I704" s="20"/>
    </row>
    <row r="705" spans="3:9" ht="13.2" x14ac:dyDescent="0.25">
      <c r="C705" s="8"/>
      <c r="D705" s="25"/>
      <c r="E705" s="7"/>
      <c r="F705" s="20"/>
      <c r="G705" s="25"/>
      <c r="H705" s="7"/>
      <c r="I705" s="20"/>
    </row>
    <row r="706" spans="3:9" ht="13.2" x14ac:dyDescent="0.25">
      <c r="C706" s="8"/>
      <c r="D706" s="25"/>
      <c r="E706" s="7"/>
      <c r="F706" s="20"/>
      <c r="G706" s="25"/>
      <c r="H706" s="7"/>
      <c r="I706" s="20"/>
    </row>
    <row r="707" spans="3:9" ht="13.2" x14ac:dyDescent="0.25">
      <c r="C707" s="8"/>
      <c r="D707" s="25"/>
      <c r="E707" s="7"/>
      <c r="F707" s="20"/>
      <c r="G707" s="25"/>
      <c r="H707" s="7"/>
      <c r="I707" s="20"/>
    </row>
    <row r="708" spans="3:9" ht="13.2" x14ac:dyDescent="0.25">
      <c r="C708" s="8"/>
      <c r="D708" s="25"/>
      <c r="E708" s="7"/>
      <c r="F708" s="20"/>
      <c r="G708" s="25"/>
      <c r="H708" s="7"/>
      <c r="I708" s="20"/>
    </row>
    <row r="709" spans="3:9" ht="13.2" x14ac:dyDescent="0.25">
      <c r="C709" s="8"/>
      <c r="D709" s="25"/>
      <c r="E709" s="7"/>
      <c r="F709" s="20"/>
      <c r="G709" s="25"/>
      <c r="H709" s="7"/>
      <c r="I709" s="20"/>
    </row>
    <row r="710" spans="3:9" ht="13.2" x14ac:dyDescent="0.25">
      <c r="C710" s="8"/>
      <c r="D710" s="25"/>
      <c r="E710" s="7"/>
      <c r="F710" s="20"/>
      <c r="G710" s="25"/>
      <c r="H710" s="7"/>
      <c r="I710" s="20"/>
    </row>
    <row r="711" spans="3:9" ht="13.2" x14ac:dyDescent="0.25">
      <c r="C711" s="8"/>
      <c r="D711" s="25"/>
      <c r="E711" s="7"/>
      <c r="F711" s="20"/>
      <c r="G711" s="25"/>
      <c r="H711" s="7"/>
      <c r="I711" s="20"/>
    </row>
    <row r="712" spans="3:9" ht="13.2" x14ac:dyDescent="0.25">
      <c r="C712" s="8"/>
      <c r="D712" s="25"/>
      <c r="E712" s="7"/>
      <c r="F712" s="20"/>
      <c r="G712" s="25"/>
      <c r="H712" s="7"/>
      <c r="I712" s="20"/>
    </row>
    <row r="713" spans="3:9" ht="13.2" x14ac:dyDescent="0.25">
      <c r="C713" s="8"/>
      <c r="D713" s="25"/>
      <c r="E713" s="7"/>
      <c r="F713" s="20"/>
      <c r="G713" s="25"/>
      <c r="H713" s="7"/>
      <c r="I713" s="20"/>
    </row>
    <row r="714" spans="3:9" ht="13.2" x14ac:dyDescent="0.25">
      <c r="C714" s="8"/>
      <c r="D714" s="25"/>
      <c r="E714" s="7"/>
      <c r="F714" s="20"/>
      <c r="G714" s="25"/>
      <c r="H714" s="7"/>
      <c r="I714" s="20"/>
    </row>
    <row r="715" spans="3:9" ht="13.2" x14ac:dyDescent="0.25">
      <c r="C715" s="8"/>
      <c r="D715" s="25"/>
      <c r="E715" s="7"/>
      <c r="F715" s="20"/>
      <c r="G715" s="25"/>
      <c r="H715" s="7"/>
      <c r="I715" s="20"/>
    </row>
    <row r="716" spans="3:9" ht="13.2" x14ac:dyDescent="0.25">
      <c r="C716" s="8"/>
      <c r="D716" s="25"/>
      <c r="E716" s="7"/>
      <c r="F716" s="20"/>
      <c r="G716" s="25"/>
      <c r="H716" s="7"/>
      <c r="I716" s="20"/>
    </row>
    <row r="717" spans="3:9" ht="13.2" x14ac:dyDescent="0.25">
      <c r="C717" s="8"/>
      <c r="D717" s="25"/>
      <c r="E717" s="7"/>
      <c r="F717" s="20"/>
      <c r="G717" s="25"/>
      <c r="H717" s="7"/>
      <c r="I717" s="20"/>
    </row>
    <row r="718" spans="3:9" ht="13.2" x14ac:dyDescent="0.25">
      <c r="C718" s="8"/>
      <c r="D718" s="25"/>
      <c r="E718" s="7"/>
      <c r="F718" s="20"/>
      <c r="G718" s="25"/>
      <c r="H718" s="7"/>
      <c r="I718" s="20"/>
    </row>
    <row r="719" spans="3:9" ht="13.2" x14ac:dyDescent="0.25">
      <c r="C719" s="8"/>
      <c r="D719" s="25"/>
      <c r="E719" s="7"/>
      <c r="F719" s="20"/>
      <c r="G719" s="25"/>
      <c r="H719" s="7"/>
      <c r="I719" s="20"/>
    </row>
    <row r="720" spans="3:9" ht="13.2" x14ac:dyDescent="0.25">
      <c r="C720" s="8"/>
      <c r="D720" s="25"/>
      <c r="E720" s="7"/>
      <c r="F720" s="20"/>
      <c r="G720" s="25"/>
      <c r="H720" s="7"/>
      <c r="I720" s="20"/>
    </row>
    <row r="721" spans="3:9" ht="13.2" x14ac:dyDescent="0.25">
      <c r="C721" s="8"/>
      <c r="D721" s="25"/>
      <c r="E721" s="7"/>
      <c r="F721" s="20"/>
      <c r="G721" s="25"/>
      <c r="H721" s="7"/>
      <c r="I721" s="20"/>
    </row>
    <row r="722" spans="3:9" ht="13.2" x14ac:dyDescent="0.25">
      <c r="C722" s="8"/>
      <c r="D722" s="25"/>
      <c r="E722" s="7"/>
      <c r="F722" s="20"/>
      <c r="G722" s="25"/>
      <c r="H722" s="7"/>
      <c r="I722" s="20"/>
    </row>
    <row r="723" spans="3:9" ht="13.2" x14ac:dyDescent="0.25">
      <c r="C723" s="8"/>
      <c r="D723" s="25"/>
      <c r="E723" s="7"/>
      <c r="F723" s="20"/>
      <c r="G723" s="25"/>
      <c r="H723" s="7"/>
      <c r="I723" s="20"/>
    </row>
    <row r="724" spans="3:9" ht="13.2" x14ac:dyDescent="0.25">
      <c r="C724" s="8"/>
      <c r="D724" s="25"/>
      <c r="E724" s="7"/>
      <c r="F724" s="20"/>
      <c r="G724" s="25"/>
      <c r="H724" s="7"/>
      <c r="I724" s="20"/>
    </row>
    <row r="725" spans="3:9" ht="13.2" x14ac:dyDescent="0.25">
      <c r="C725" s="8"/>
      <c r="D725" s="25"/>
      <c r="E725" s="7"/>
      <c r="F725" s="20"/>
      <c r="G725" s="25"/>
      <c r="H725" s="7"/>
      <c r="I725" s="20"/>
    </row>
    <row r="726" spans="3:9" ht="13.2" x14ac:dyDescent="0.25">
      <c r="C726" s="8"/>
      <c r="D726" s="25"/>
      <c r="E726" s="7"/>
      <c r="F726" s="20"/>
      <c r="G726" s="25"/>
      <c r="H726" s="7"/>
      <c r="I726" s="20"/>
    </row>
    <row r="727" spans="3:9" ht="13.2" x14ac:dyDescent="0.25">
      <c r="C727" s="8"/>
      <c r="D727" s="25"/>
      <c r="E727" s="7"/>
      <c r="F727" s="20"/>
      <c r="G727" s="25"/>
      <c r="H727" s="7"/>
      <c r="I727" s="20"/>
    </row>
    <row r="728" spans="3:9" ht="13.2" x14ac:dyDescent="0.25">
      <c r="C728" s="8"/>
      <c r="D728" s="25"/>
      <c r="E728" s="7"/>
      <c r="F728" s="20"/>
      <c r="G728" s="25"/>
      <c r="H728" s="7"/>
      <c r="I728" s="20"/>
    </row>
    <row r="729" spans="3:9" ht="13.2" x14ac:dyDescent="0.25">
      <c r="C729" s="8"/>
      <c r="D729" s="25"/>
      <c r="E729" s="7"/>
      <c r="F729" s="20"/>
      <c r="G729" s="25"/>
      <c r="H729" s="7"/>
      <c r="I729" s="20"/>
    </row>
    <row r="730" spans="3:9" ht="13.2" x14ac:dyDescent="0.25">
      <c r="C730" s="8"/>
      <c r="D730" s="25"/>
      <c r="E730" s="7"/>
      <c r="F730" s="20"/>
      <c r="G730" s="25"/>
      <c r="H730" s="7"/>
      <c r="I730" s="20"/>
    </row>
    <row r="731" spans="3:9" ht="13.2" x14ac:dyDescent="0.25">
      <c r="C731" s="8"/>
      <c r="D731" s="25"/>
      <c r="E731" s="7"/>
      <c r="F731" s="20"/>
      <c r="G731" s="25"/>
      <c r="H731" s="7"/>
      <c r="I731" s="20"/>
    </row>
    <row r="732" spans="3:9" ht="13.2" x14ac:dyDescent="0.25">
      <c r="C732" s="8"/>
      <c r="D732" s="25"/>
      <c r="E732" s="7"/>
      <c r="F732" s="20"/>
      <c r="G732" s="25"/>
      <c r="H732" s="7"/>
      <c r="I732" s="20"/>
    </row>
    <row r="733" spans="3:9" ht="13.2" x14ac:dyDescent="0.25">
      <c r="C733" s="8"/>
      <c r="D733" s="25"/>
      <c r="E733" s="7"/>
      <c r="F733" s="20"/>
      <c r="G733" s="25"/>
      <c r="H733" s="7"/>
      <c r="I733" s="20"/>
    </row>
    <row r="734" spans="3:9" ht="13.2" x14ac:dyDescent="0.25">
      <c r="C734" s="8"/>
      <c r="D734" s="25"/>
      <c r="E734" s="7"/>
      <c r="F734" s="20"/>
      <c r="G734" s="25"/>
      <c r="H734" s="7"/>
      <c r="I734" s="20"/>
    </row>
    <row r="735" spans="3:9" ht="13.2" x14ac:dyDescent="0.25">
      <c r="C735" s="8"/>
      <c r="D735" s="25"/>
      <c r="E735" s="7"/>
      <c r="F735" s="20"/>
      <c r="G735" s="25"/>
      <c r="H735" s="7"/>
      <c r="I735" s="20"/>
    </row>
    <row r="736" spans="3:9" ht="13.2" x14ac:dyDescent="0.25">
      <c r="C736" s="8"/>
      <c r="D736" s="25"/>
      <c r="E736" s="7"/>
      <c r="F736" s="20"/>
      <c r="G736" s="25"/>
      <c r="H736" s="7"/>
      <c r="I736" s="20"/>
    </row>
    <row r="737" spans="3:9" ht="13.2" x14ac:dyDescent="0.25">
      <c r="C737" s="8"/>
      <c r="D737" s="25"/>
      <c r="E737" s="7"/>
      <c r="F737" s="20"/>
      <c r="G737" s="25"/>
      <c r="H737" s="7"/>
      <c r="I737" s="20"/>
    </row>
    <row r="738" spans="3:9" ht="13.2" x14ac:dyDescent="0.25">
      <c r="C738" s="8"/>
      <c r="D738" s="25"/>
      <c r="E738" s="7"/>
      <c r="F738" s="20"/>
      <c r="G738" s="25"/>
      <c r="H738" s="7"/>
      <c r="I738" s="20"/>
    </row>
    <row r="739" spans="3:9" ht="13.2" x14ac:dyDescent="0.25">
      <c r="C739" s="8"/>
      <c r="D739" s="25"/>
      <c r="E739" s="7"/>
      <c r="F739" s="20"/>
      <c r="G739" s="25"/>
      <c r="H739" s="7"/>
      <c r="I739" s="20"/>
    </row>
    <row r="740" spans="3:9" ht="13.2" x14ac:dyDescent="0.25">
      <c r="C740" s="8"/>
      <c r="D740" s="25"/>
      <c r="E740" s="7"/>
      <c r="F740" s="20"/>
      <c r="G740" s="25"/>
      <c r="H740" s="7"/>
      <c r="I740" s="20"/>
    </row>
    <row r="741" spans="3:9" ht="13.2" x14ac:dyDescent="0.25">
      <c r="C741" s="8"/>
      <c r="D741" s="25"/>
      <c r="E741" s="7"/>
      <c r="F741" s="20"/>
      <c r="G741" s="25"/>
      <c r="H741" s="7"/>
      <c r="I741" s="20"/>
    </row>
    <row r="742" spans="3:9" ht="13.2" x14ac:dyDescent="0.25">
      <c r="C742" s="8"/>
      <c r="D742" s="25"/>
      <c r="E742" s="7"/>
      <c r="F742" s="20"/>
      <c r="G742" s="25"/>
      <c r="H742" s="7"/>
      <c r="I742" s="20"/>
    </row>
    <row r="743" spans="3:9" ht="13.2" x14ac:dyDescent="0.25">
      <c r="C743" s="8"/>
      <c r="D743" s="25"/>
      <c r="E743" s="7"/>
      <c r="F743" s="20"/>
      <c r="G743" s="25"/>
      <c r="H743" s="7"/>
      <c r="I743" s="20"/>
    </row>
    <row r="744" spans="3:9" ht="13.2" x14ac:dyDescent="0.25">
      <c r="C744" s="8"/>
      <c r="D744" s="25"/>
      <c r="E744" s="7"/>
      <c r="F744" s="20"/>
      <c r="G744" s="25"/>
      <c r="H744" s="7"/>
      <c r="I744" s="20"/>
    </row>
    <row r="745" spans="3:9" ht="13.2" x14ac:dyDescent="0.25">
      <c r="C745" s="8"/>
      <c r="D745" s="25"/>
      <c r="E745" s="7"/>
      <c r="F745" s="20"/>
      <c r="G745" s="25"/>
      <c r="H745" s="7"/>
      <c r="I745" s="20"/>
    </row>
    <row r="746" spans="3:9" ht="13.2" x14ac:dyDescent="0.25">
      <c r="C746" s="8"/>
      <c r="D746" s="25"/>
      <c r="E746" s="7"/>
      <c r="F746" s="20"/>
      <c r="G746" s="25"/>
      <c r="H746" s="7"/>
      <c r="I746" s="20"/>
    </row>
    <row r="747" spans="3:9" ht="13.2" x14ac:dyDescent="0.25">
      <c r="C747" s="8"/>
      <c r="D747" s="25"/>
      <c r="E747" s="7"/>
      <c r="F747" s="20"/>
      <c r="G747" s="25"/>
      <c r="H747" s="7"/>
      <c r="I747" s="20"/>
    </row>
    <row r="748" spans="3:9" ht="13.2" x14ac:dyDescent="0.25">
      <c r="C748" s="8"/>
      <c r="D748" s="25"/>
      <c r="E748" s="7"/>
      <c r="F748" s="20"/>
      <c r="G748" s="25"/>
      <c r="H748" s="7"/>
      <c r="I748" s="20"/>
    </row>
    <row r="749" spans="3:9" ht="13.2" x14ac:dyDescent="0.25">
      <c r="C749" s="8"/>
      <c r="D749" s="25"/>
      <c r="E749" s="7"/>
      <c r="F749" s="20"/>
      <c r="G749" s="25"/>
      <c r="H749" s="7"/>
      <c r="I749" s="20"/>
    </row>
    <row r="750" spans="3:9" ht="13.2" x14ac:dyDescent="0.25">
      <c r="C750" s="8"/>
      <c r="D750" s="25"/>
      <c r="E750" s="7"/>
      <c r="F750" s="20"/>
      <c r="G750" s="25"/>
      <c r="H750" s="7"/>
      <c r="I750" s="20"/>
    </row>
    <row r="751" spans="3:9" ht="13.2" x14ac:dyDescent="0.25">
      <c r="C751" s="8"/>
      <c r="D751" s="25"/>
      <c r="E751" s="7"/>
      <c r="F751" s="20"/>
      <c r="G751" s="25"/>
      <c r="H751" s="7"/>
      <c r="I751" s="20"/>
    </row>
    <row r="752" spans="3:9" ht="13.2" x14ac:dyDescent="0.25">
      <c r="C752" s="8"/>
      <c r="D752" s="25"/>
      <c r="E752" s="7"/>
      <c r="F752" s="20"/>
      <c r="G752" s="25"/>
      <c r="H752" s="7"/>
      <c r="I752" s="20"/>
    </row>
    <row r="753" spans="3:9" ht="13.2" x14ac:dyDescent="0.25">
      <c r="C753" s="8"/>
      <c r="D753" s="25"/>
      <c r="E753" s="7"/>
      <c r="F753" s="20"/>
      <c r="G753" s="25"/>
      <c r="H753" s="7"/>
      <c r="I753" s="20"/>
    </row>
    <row r="754" spans="3:9" ht="13.2" x14ac:dyDescent="0.25">
      <c r="C754" s="8"/>
      <c r="D754" s="25"/>
      <c r="E754" s="7"/>
      <c r="F754" s="20"/>
      <c r="G754" s="25"/>
      <c r="H754" s="7"/>
      <c r="I754" s="20"/>
    </row>
    <row r="755" spans="3:9" ht="13.2" x14ac:dyDescent="0.25">
      <c r="C755" s="8"/>
      <c r="D755" s="25"/>
      <c r="E755" s="7"/>
      <c r="F755" s="20"/>
      <c r="G755" s="25"/>
      <c r="H755" s="7"/>
      <c r="I755" s="20"/>
    </row>
    <row r="756" spans="3:9" ht="13.2" x14ac:dyDescent="0.25">
      <c r="C756" s="8"/>
      <c r="D756" s="25"/>
      <c r="E756" s="7"/>
      <c r="F756" s="20"/>
      <c r="G756" s="25"/>
      <c r="H756" s="7"/>
      <c r="I756" s="20"/>
    </row>
    <row r="757" spans="3:9" ht="13.2" x14ac:dyDescent="0.25">
      <c r="C757" s="8"/>
      <c r="D757" s="25"/>
      <c r="E757" s="7"/>
      <c r="F757" s="20"/>
      <c r="G757" s="25"/>
      <c r="H757" s="7"/>
      <c r="I757" s="20"/>
    </row>
    <row r="758" spans="3:9" ht="13.2" x14ac:dyDescent="0.25">
      <c r="C758" s="8"/>
      <c r="D758" s="25"/>
      <c r="E758" s="7"/>
      <c r="F758" s="20"/>
      <c r="G758" s="25"/>
      <c r="H758" s="7"/>
      <c r="I758" s="20"/>
    </row>
    <row r="759" spans="3:9" ht="13.2" x14ac:dyDescent="0.25">
      <c r="C759" s="8"/>
      <c r="D759" s="25"/>
      <c r="E759" s="7"/>
      <c r="F759" s="20"/>
      <c r="G759" s="25"/>
      <c r="H759" s="7"/>
      <c r="I759" s="20"/>
    </row>
    <row r="760" spans="3:9" ht="13.2" x14ac:dyDescent="0.25">
      <c r="C760" s="8"/>
      <c r="D760" s="25"/>
      <c r="E760" s="7"/>
      <c r="F760" s="20"/>
      <c r="G760" s="25"/>
      <c r="H760" s="7"/>
      <c r="I760" s="20"/>
    </row>
    <row r="761" spans="3:9" ht="13.2" x14ac:dyDescent="0.25">
      <c r="C761" s="8"/>
      <c r="D761" s="25"/>
      <c r="E761" s="7"/>
      <c r="F761" s="20"/>
      <c r="G761" s="25"/>
      <c r="H761" s="7"/>
      <c r="I761" s="20"/>
    </row>
    <row r="762" spans="3:9" ht="13.2" x14ac:dyDescent="0.25">
      <c r="C762" s="8"/>
      <c r="D762" s="25"/>
      <c r="E762" s="7"/>
      <c r="F762" s="20"/>
      <c r="G762" s="25"/>
      <c r="H762" s="7"/>
      <c r="I762" s="20"/>
    </row>
    <row r="763" spans="3:9" ht="13.2" x14ac:dyDescent="0.25">
      <c r="C763" s="8"/>
      <c r="D763" s="25"/>
      <c r="E763" s="7"/>
      <c r="F763" s="20"/>
      <c r="G763" s="25"/>
      <c r="H763" s="7"/>
      <c r="I763" s="20"/>
    </row>
    <row r="764" spans="3:9" ht="13.2" x14ac:dyDescent="0.25">
      <c r="C764" s="8"/>
      <c r="D764" s="25"/>
      <c r="E764" s="7"/>
      <c r="F764" s="20"/>
      <c r="G764" s="25"/>
      <c r="H764" s="7"/>
      <c r="I764" s="20"/>
    </row>
    <row r="765" spans="3:9" ht="13.2" x14ac:dyDescent="0.25">
      <c r="C765" s="8"/>
      <c r="D765" s="25"/>
      <c r="E765" s="7"/>
      <c r="F765" s="20"/>
      <c r="G765" s="25"/>
      <c r="H765" s="7"/>
      <c r="I765" s="20"/>
    </row>
    <row r="766" spans="3:9" ht="13.2" x14ac:dyDescent="0.25">
      <c r="C766" s="8"/>
      <c r="D766" s="25"/>
      <c r="E766" s="7"/>
      <c r="F766" s="20"/>
      <c r="G766" s="25"/>
      <c r="H766" s="7"/>
      <c r="I766" s="20"/>
    </row>
    <row r="767" spans="3:9" ht="13.2" x14ac:dyDescent="0.25">
      <c r="C767" s="8"/>
      <c r="D767" s="25"/>
      <c r="E767" s="7"/>
      <c r="F767" s="20"/>
      <c r="G767" s="25"/>
      <c r="H767" s="7"/>
      <c r="I767" s="20"/>
    </row>
    <row r="768" spans="3:9" ht="13.2" x14ac:dyDescent="0.25">
      <c r="C768" s="8"/>
      <c r="D768" s="25"/>
      <c r="E768" s="7"/>
      <c r="F768" s="20"/>
      <c r="G768" s="25"/>
      <c r="H768" s="7"/>
      <c r="I768" s="20"/>
    </row>
    <row r="769" spans="3:9" ht="13.2" x14ac:dyDescent="0.25">
      <c r="C769" s="8"/>
      <c r="D769" s="25"/>
      <c r="E769" s="7"/>
      <c r="F769" s="20"/>
      <c r="G769" s="25"/>
      <c r="H769" s="7"/>
      <c r="I769" s="20"/>
    </row>
    <row r="770" spans="3:9" ht="13.2" x14ac:dyDescent="0.25">
      <c r="C770" s="8"/>
      <c r="D770" s="25"/>
      <c r="E770" s="7"/>
      <c r="F770" s="20"/>
      <c r="G770" s="25"/>
      <c r="H770" s="7"/>
      <c r="I770" s="20"/>
    </row>
    <row r="771" spans="3:9" ht="13.2" x14ac:dyDescent="0.25">
      <c r="C771" s="8"/>
      <c r="D771" s="25"/>
      <c r="E771" s="7"/>
      <c r="F771" s="20"/>
      <c r="G771" s="25"/>
      <c r="H771" s="7"/>
      <c r="I771" s="20"/>
    </row>
    <row r="772" spans="3:9" ht="13.2" x14ac:dyDescent="0.25">
      <c r="C772" s="8"/>
      <c r="D772" s="25"/>
      <c r="E772" s="7"/>
      <c r="F772" s="20"/>
      <c r="G772" s="25"/>
      <c r="H772" s="7"/>
      <c r="I772" s="20"/>
    </row>
    <row r="773" spans="3:9" ht="13.2" x14ac:dyDescent="0.25">
      <c r="C773" s="8"/>
      <c r="D773" s="25"/>
      <c r="E773" s="7"/>
      <c r="F773" s="20"/>
      <c r="G773" s="25"/>
      <c r="H773" s="7"/>
      <c r="I773" s="20"/>
    </row>
    <row r="774" spans="3:9" ht="13.2" x14ac:dyDescent="0.25">
      <c r="C774" s="8"/>
      <c r="D774" s="25"/>
      <c r="E774" s="7"/>
      <c r="F774" s="20"/>
      <c r="G774" s="25"/>
      <c r="H774" s="7"/>
      <c r="I774" s="20"/>
    </row>
    <row r="775" spans="3:9" ht="13.2" x14ac:dyDescent="0.25">
      <c r="C775" s="8"/>
      <c r="D775" s="25"/>
      <c r="E775" s="7"/>
      <c r="F775" s="20"/>
      <c r="G775" s="25"/>
      <c r="H775" s="7"/>
      <c r="I775" s="20"/>
    </row>
    <row r="776" spans="3:9" ht="13.2" x14ac:dyDescent="0.25">
      <c r="C776" s="8"/>
      <c r="D776" s="25"/>
      <c r="E776" s="7"/>
      <c r="F776" s="20"/>
      <c r="G776" s="25"/>
      <c r="H776" s="7"/>
      <c r="I776" s="20"/>
    </row>
    <row r="777" spans="3:9" ht="13.2" x14ac:dyDescent="0.25">
      <c r="C777" s="8"/>
      <c r="D777" s="25"/>
      <c r="E777" s="7"/>
      <c r="F777" s="20"/>
      <c r="G777" s="25"/>
      <c r="H777" s="7"/>
      <c r="I777" s="20"/>
    </row>
    <row r="778" spans="3:9" ht="13.2" x14ac:dyDescent="0.25">
      <c r="C778" s="8"/>
      <c r="D778" s="25"/>
      <c r="E778" s="7"/>
      <c r="F778" s="20"/>
      <c r="G778" s="25"/>
      <c r="H778" s="7"/>
      <c r="I778" s="20"/>
    </row>
    <row r="779" spans="3:9" ht="13.2" x14ac:dyDescent="0.25">
      <c r="C779" s="8"/>
      <c r="D779" s="25"/>
      <c r="E779" s="7"/>
      <c r="F779" s="20"/>
      <c r="G779" s="25"/>
      <c r="H779" s="7"/>
      <c r="I779" s="20"/>
    </row>
    <row r="780" spans="3:9" ht="13.2" x14ac:dyDescent="0.25">
      <c r="C780" s="8"/>
      <c r="D780" s="25"/>
      <c r="E780" s="7"/>
      <c r="F780" s="20"/>
      <c r="G780" s="25"/>
      <c r="H780" s="7"/>
      <c r="I780" s="20"/>
    </row>
    <row r="781" spans="3:9" ht="13.2" x14ac:dyDescent="0.25">
      <c r="C781" s="8"/>
      <c r="D781" s="25"/>
      <c r="E781" s="7"/>
      <c r="F781" s="20"/>
      <c r="G781" s="25"/>
      <c r="H781" s="7"/>
      <c r="I781" s="20"/>
    </row>
    <row r="782" spans="3:9" ht="13.2" x14ac:dyDescent="0.25">
      <c r="C782" s="8"/>
      <c r="D782" s="25"/>
      <c r="E782" s="7"/>
      <c r="F782" s="20"/>
      <c r="G782" s="25"/>
      <c r="H782" s="7"/>
      <c r="I782" s="20"/>
    </row>
    <row r="783" spans="3:9" ht="13.2" x14ac:dyDescent="0.25">
      <c r="C783" s="8"/>
      <c r="D783" s="25"/>
      <c r="E783" s="7"/>
      <c r="F783" s="20"/>
      <c r="G783" s="25"/>
      <c r="H783" s="7"/>
      <c r="I783" s="20"/>
    </row>
    <row r="784" spans="3:9" ht="13.2" x14ac:dyDescent="0.25">
      <c r="C784" s="8"/>
      <c r="D784" s="25"/>
      <c r="E784" s="7"/>
      <c r="F784" s="20"/>
      <c r="G784" s="25"/>
      <c r="H784" s="7"/>
      <c r="I784" s="20"/>
    </row>
    <row r="785" spans="3:9" ht="13.2" x14ac:dyDescent="0.25">
      <c r="C785" s="8"/>
      <c r="D785" s="25"/>
      <c r="E785" s="7"/>
      <c r="F785" s="20"/>
      <c r="G785" s="25"/>
      <c r="H785" s="7"/>
      <c r="I785" s="20"/>
    </row>
    <row r="786" spans="3:9" ht="13.2" x14ac:dyDescent="0.25">
      <c r="C786" s="8"/>
      <c r="D786" s="25"/>
      <c r="E786" s="7"/>
      <c r="F786" s="20"/>
      <c r="G786" s="25"/>
      <c r="H786" s="7"/>
      <c r="I786" s="20"/>
    </row>
    <row r="787" spans="3:9" ht="13.2" x14ac:dyDescent="0.25">
      <c r="C787" s="8"/>
      <c r="D787" s="25"/>
      <c r="E787" s="7"/>
      <c r="F787" s="20"/>
      <c r="G787" s="25"/>
      <c r="H787" s="7"/>
      <c r="I787" s="20"/>
    </row>
    <row r="788" spans="3:9" ht="13.2" x14ac:dyDescent="0.25">
      <c r="C788" s="8"/>
      <c r="D788" s="25"/>
      <c r="E788" s="7"/>
      <c r="F788" s="20"/>
      <c r="G788" s="25"/>
      <c r="H788" s="7"/>
      <c r="I788" s="20"/>
    </row>
    <row r="789" spans="3:9" ht="13.2" x14ac:dyDescent="0.25">
      <c r="C789" s="8"/>
      <c r="D789" s="25"/>
      <c r="E789" s="7"/>
      <c r="F789" s="20"/>
      <c r="G789" s="25"/>
      <c r="H789" s="7"/>
      <c r="I789" s="20"/>
    </row>
    <row r="790" spans="3:9" ht="13.2" x14ac:dyDescent="0.25">
      <c r="C790" s="8"/>
      <c r="D790" s="25"/>
      <c r="E790" s="7"/>
      <c r="F790" s="20"/>
      <c r="G790" s="25"/>
      <c r="H790" s="7"/>
      <c r="I790" s="20"/>
    </row>
    <row r="791" spans="3:9" ht="13.2" x14ac:dyDescent="0.25">
      <c r="C791" s="8"/>
      <c r="D791" s="25"/>
      <c r="E791" s="7"/>
      <c r="F791" s="20"/>
      <c r="G791" s="25"/>
      <c r="H791" s="7"/>
      <c r="I791" s="20"/>
    </row>
    <row r="792" spans="3:9" ht="13.2" x14ac:dyDescent="0.25">
      <c r="C792" s="8"/>
      <c r="D792" s="25"/>
      <c r="E792" s="7"/>
      <c r="F792" s="20"/>
      <c r="G792" s="25"/>
      <c r="H792" s="7"/>
      <c r="I792" s="20"/>
    </row>
    <row r="793" spans="3:9" ht="13.2" x14ac:dyDescent="0.25">
      <c r="C793" s="8"/>
      <c r="D793" s="25"/>
      <c r="E793" s="7"/>
      <c r="F793" s="20"/>
      <c r="G793" s="25"/>
      <c r="H793" s="7"/>
      <c r="I793" s="20"/>
    </row>
    <row r="794" spans="3:9" ht="13.2" x14ac:dyDescent="0.25">
      <c r="C794" s="8"/>
      <c r="D794" s="25"/>
      <c r="E794" s="7"/>
      <c r="F794" s="20"/>
      <c r="G794" s="25"/>
      <c r="H794" s="7"/>
      <c r="I794" s="20"/>
    </row>
    <row r="795" spans="3:9" ht="13.2" x14ac:dyDescent="0.25">
      <c r="C795" s="8"/>
      <c r="D795" s="25"/>
      <c r="E795" s="7"/>
      <c r="F795" s="20"/>
      <c r="G795" s="25"/>
      <c r="H795" s="7"/>
      <c r="I795" s="20"/>
    </row>
    <row r="796" spans="3:9" ht="13.2" x14ac:dyDescent="0.25">
      <c r="C796" s="8"/>
      <c r="D796" s="25"/>
      <c r="E796" s="7"/>
      <c r="F796" s="20"/>
      <c r="G796" s="25"/>
      <c r="H796" s="7"/>
      <c r="I796" s="20"/>
    </row>
    <row r="797" spans="3:9" ht="13.2" x14ac:dyDescent="0.25">
      <c r="C797" s="8"/>
      <c r="D797" s="25"/>
      <c r="E797" s="7"/>
      <c r="F797" s="20"/>
      <c r="G797" s="25"/>
      <c r="H797" s="7"/>
      <c r="I797" s="20"/>
    </row>
    <row r="798" spans="3:9" ht="13.2" x14ac:dyDescent="0.25">
      <c r="C798" s="8"/>
      <c r="D798" s="25"/>
      <c r="E798" s="7"/>
      <c r="F798" s="20"/>
      <c r="G798" s="25"/>
      <c r="H798" s="7"/>
      <c r="I798" s="20"/>
    </row>
    <row r="799" spans="3:9" ht="13.2" x14ac:dyDescent="0.25">
      <c r="C799" s="8"/>
      <c r="D799" s="25"/>
      <c r="E799" s="7"/>
      <c r="F799" s="20"/>
      <c r="G799" s="25"/>
      <c r="H799" s="7"/>
      <c r="I799" s="20"/>
    </row>
    <row r="800" spans="3:9" ht="13.2" x14ac:dyDescent="0.25">
      <c r="C800" s="8"/>
      <c r="D800" s="25"/>
      <c r="E800" s="7"/>
      <c r="F800" s="20"/>
      <c r="G800" s="25"/>
      <c r="H800" s="7"/>
      <c r="I800" s="20"/>
    </row>
    <row r="801" spans="3:9" ht="13.2" x14ac:dyDescent="0.25">
      <c r="C801" s="8"/>
      <c r="D801" s="25"/>
      <c r="E801" s="7"/>
      <c r="F801" s="20"/>
      <c r="G801" s="25"/>
      <c r="H801" s="7"/>
      <c r="I801" s="20"/>
    </row>
    <row r="802" spans="3:9" ht="13.2" x14ac:dyDescent="0.25">
      <c r="C802" s="8"/>
      <c r="D802" s="25"/>
      <c r="E802" s="7"/>
      <c r="F802" s="20"/>
      <c r="G802" s="25"/>
      <c r="H802" s="7"/>
      <c r="I802" s="20"/>
    </row>
    <row r="803" spans="3:9" ht="13.2" x14ac:dyDescent="0.25">
      <c r="C803" s="8"/>
      <c r="D803" s="25"/>
      <c r="E803" s="7"/>
      <c r="F803" s="20"/>
      <c r="G803" s="25"/>
      <c r="H803" s="7"/>
      <c r="I803" s="20"/>
    </row>
    <row r="804" spans="3:9" ht="13.2" x14ac:dyDescent="0.25">
      <c r="C804" s="8"/>
      <c r="D804" s="25"/>
      <c r="E804" s="7"/>
      <c r="F804" s="20"/>
      <c r="G804" s="25"/>
      <c r="H804" s="7"/>
      <c r="I804" s="20"/>
    </row>
    <row r="805" spans="3:9" ht="13.2" x14ac:dyDescent="0.25">
      <c r="C805" s="8"/>
      <c r="D805" s="25"/>
      <c r="E805" s="7"/>
      <c r="F805" s="20"/>
      <c r="G805" s="25"/>
      <c r="H805" s="7"/>
      <c r="I805" s="20"/>
    </row>
    <row r="806" spans="3:9" ht="13.2" x14ac:dyDescent="0.25">
      <c r="C806" s="8"/>
      <c r="D806" s="25"/>
      <c r="E806" s="7"/>
      <c r="F806" s="20"/>
      <c r="G806" s="25"/>
      <c r="H806" s="7"/>
      <c r="I806" s="20"/>
    </row>
    <row r="807" spans="3:9" ht="13.2" x14ac:dyDescent="0.25">
      <c r="C807" s="8"/>
      <c r="D807" s="25"/>
      <c r="E807" s="7"/>
      <c r="F807" s="20"/>
      <c r="G807" s="25"/>
      <c r="H807" s="7"/>
      <c r="I807" s="20"/>
    </row>
    <row r="808" spans="3:9" ht="13.2" x14ac:dyDescent="0.25">
      <c r="C808" s="8"/>
      <c r="D808" s="25"/>
      <c r="E808" s="7"/>
      <c r="F808" s="20"/>
      <c r="G808" s="25"/>
      <c r="H808" s="7"/>
      <c r="I808" s="20"/>
    </row>
    <row r="809" spans="3:9" ht="13.2" x14ac:dyDescent="0.25">
      <c r="C809" s="8"/>
      <c r="D809" s="25"/>
      <c r="E809" s="7"/>
      <c r="F809" s="20"/>
      <c r="G809" s="25"/>
      <c r="H809" s="7"/>
      <c r="I809" s="20"/>
    </row>
    <row r="810" spans="3:9" ht="13.2" x14ac:dyDescent="0.25">
      <c r="C810" s="8"/>
      <c r="D810" s="25"/>
      <c r="E810" s="7"/>
      <c r="F810" s="20"/>
      <c r="G810" s="25"/>
      <c r="H810" s="7"/>
      <c r="I810" s="20"/>
    </row>
    <row r="811" spans="3:9" ht="13.2" x14ac:dyDescent="0.25">
      <c r="C811" s="8"/>
      <c r="D811" s="25"/>
      <c r="E811" s="7"/>
      <c r="F811" s="20"/>
      <c r="G811" s="25"/>
      <c r="H811" s="7"/>
      <c r="I811" s="20"/>
    </row>
    <row r="812" spans="3:9" ht="13.2" x14ac:dyDescent="0.25">
      <c r="C812" s="8"/>
      <c r="D812" s="25"/>
      <c r="E812" s="7"/>
      <c r="F812" s="20"/>
      <c r="G812" s="25"/>
      <c r="H812" s="7"/>
      <c r="I812" s="20"/>
    </row>
    <row r="813" spans="3:9" ht="13.2" x14ac:dyDescent="0.25">
      <c r="C813" s="8"/>
      <c r="D813" s="25"/>
      <c r="E813" s="7"/>
      <c r="F813" s="20"/>
      <c r="G813" s="25"/>
      <c r="H813" s="7"/>
      <c r="I813" s="20"/>
    </row>
    <row r="814" spans="3:9" ht="13.2" x14ac:dyDescent="0.25">
      <c r="C814" s="8"/>
      <c r="D814" s="25"/>
      <c r="E814" s="7"/>
      <c r="F814" s="20"/>
      <c r="G814" s="25"/>
      <c r="H814" s="7"/>
      <c r="I814" s="20"/>
    </row>
    <row r="815" spans="3:9" ht="13.2" x14ac:dyDescent="0.25">
      <c r="C815" s="8"/>
      <c r="D815" s="25"/>
      <c r="E815" s="7"/>
      <c r="F815" s="20"/>
      <c r="G815" s="25"/>
      <c r="H815" s="7"/>
      <c r="I815" s="20"/>
    </row>
    <row r="816" spans="3:9" ht="13.2" x14ac:dyDescent="0.25">
      <c r="C816" s="8"/>
      <c r="D816" s="25"/>
      <c r="E816" s="7"/>
      <c r="F816" s="20"/>
      <c r="G816" s="25"/>
      <c r="H816" s="7"/>
      <c r="I816" s="20"/>
    </row>
    <row r="817" spans="3:9" ht="13.2" x14ac:dyDescent="0.25">
      <c r="C817" s="8"/>
      <c r="D817" s="25"/>
      <c r="E817" s="7"/>
      <c r="F817" s="20"/>
      <c r="G817" s="25"/>
      <c r="H817" s="7"/>
      <c r="I817" s="20"/>
    </row>
    <row r="818" spans="3:9" ht="13.2" x14ac:dyDescent="0.25">
      <c r="C818" s="8"/>
      <c r="D818" s="25"/>
      <c r="E818" s="7"/>
      <c r="F818" s="20"/>
      <c r="G818" s="25"/>
      <c r="H818" s="7"/>
      <c r="I818" s="20"/>
    </row>
    <row r="819" spans="3:9" ht="13.2" x14ac:dyDescent="0.25">
      <c r="C819" s="8"/>
      <c r="D819" s="25"/>
      <c r="E819" s="7"/>
      <c r="F819" s="20"/>
      <c r="G819" s="25"/>
      <c r="H819" s="7"/>
      <c r="I819" s="20"/>
    </row>
    <row r="820" spans="3:9" ht="13.2" x14ac:dyDescent="0.25">
      <c r="C820" s="8"/>
      <c r="D820" s="25"/>
      <c r="E820" s="7"/>
      <c r="F820" s="20"/>
      <c r="G820" s="25"/>
      <c r="H820" s="7"/>
      <c r="I820" s="20"/>
    </row>
    <row r="821" spans="3:9" ht="13.2" x14ac:dyDescent="0.25">
      <c r="C821" s="8"/>
      <c r="D821" s="25"/>
      <c r="E821" s="7"/>
      <c r="F821" s="20"/>
      <c r="G821" s="25"/>
      <c r="H821" s="7"/>
      <c r="I821" s="20"/>
    </row>
    <row r="822" spans="3:9" ht="13.2" x14ac:dyDescent="0.25">
      <c r="C822" s="8"/>
      <c r="D822" s="25"/>
      <c r="E822" s="7"/>
      <c r="F822" s="20"/>
      <c r="G822" s="25"/>
      <c r="H822" s="7"/>
      <c r="I822" s="20"/>
    </row>
    <row r="823" spans="3:9" ht="13.2" x14ac:dyDescent="0.25">
      <c r="C823" s="8"/>
      <c r="D823" s="25"/>
      <c r="E823" s="7"/>
      <c r="F823" s="20"/>
      <c r="G823" s="25"/>
      <c r="H823" s="7"/>
      <c r="I823" s="20"/>
    </row>
    <row r="824" spans="3:9" ht="13.2" x14ac:dyDescent="0.25">
      <c r="C824" s="8"/>
      <c r="D824" s="25"/>
      <c r="E824" s="7"/>
      <c r="F824" s="20"/>
      <c r="G824" s="25"/>
      <c r="H824" s="7"/>
      <c r="I824" s="20"/>
    </row>
    <row r="825" spans="3:9" ht="13.2" x14ac:dyDescent="0.25">
      <c r="C825" s="8"/>
      <c r="D825" s="25"/>
      <c r="E825" s="7"/>
      <c r="F825" s="20"/>
      <c r="G825" s="25"/>
      <c r="H825" s="7"/>
      <c r="I825" s="20"/>
    </row>
    <row r="826" spans="3:9" ht="13.2" x14ac:dyDescent="0.25">
      <c r="C826" s="8"/>
      <c r="D826" s="25"/>
      <c r="E826" s="7"/>
      <c r="F826" s="20"/>
      <c r="G826" s="25"/>
      <c r="H826" s="7"/>
      <c r="I826" s="20"/>
    </row>
    <row r="827" spans="3:9" ht="13.2" x14ac:dyDescent="0.25">
      <c r="C827" s="8"/>
      <c r="D827" s="25"/>
      <c r="E827" s="7"/>
      <c r="F827" s="20"/>
      <c r="G827" s="25"/>
      <c r="H827" s="7"/>
      <c r="I827" s="20"/>
    </row>
    <row r="828" spans="3:9" ht="13.2" x14ac:dyDescent="0.25">
      <c r="C828" s="8"/>
      <c r="D828" s="25"/>
      <c r="E828" s="7"/>
      <c r="F828" s="20"/>
      <c r="G828" s="25"/>
      <c r="H828" s="7"/>
      <c r="I828" s="20"/>
    </row>
    <row r="829" spans="3:9" ht="13.2" x14ac:dyDescent="0.25">
      <c r="C829" s="8"/>
      <c r="D829" s="25"/>
      <c r="E829" s="7"/>
      <c r="F829" s="20"/>
      <c r="G829" s="25"/>
      <c r="H829" s="7"/>
      <c r="I829" s="20"/>
    </row>
    <row r="830" spans="3:9" ht="13.2" x14ac:dyDescent="0.25">
      <c r="C830" s="8"/>
      <c r="D830" s="25"/>
      <c r="E830" s="7"/>
      <c r="F830" s="20"/>
      <c r="G830" s="25"/>
      <c r="H830" s="7"/>
      <c r="I830" s="20"/>
    </row>
    <row r="831" spans="3:9" ht="13.2" x14ac:dyDescent="0.25">
      <c r="C831" s="8"/>
      <c r="D831" s="25"/>
      <c r="E831" s="7"/>
      <c r="F831" s="20"/>
      <c r="G831" s="25"/>
      <c r="H831" s="7"/>
      <c r="I831" s="20"/>
    </row>
    <row r="832" spans="3:9" ht="13.2" x14ac:dyDescent="0.25">
      <c r="C832" s="8"/>
      <c r="D832" s="25"/>
      <c r="E832" s="7"/>
      <c r="F832" s="20"/>
      <c r="G832" s="25"/>
      <c r="H832" s="7"/>
      <c r="I832" s="20"/>
    </row>
    <row r="833" spans="3:9" ht="13.2" x14ac:dyDescent="0.25">
      <c r="C833" s="8"/>
      <c r="D833" s="25"/>
      <c r="E833" s="7"/>
      <c r="F833" s="20"/>
      <c r="G833" s="25"/>
      <c r="H833" s="7"/>
      <c r="I833" s="20"/>
    </row>
    <row r="834" spans="3:9" ht="13.2" x14ac:dyDescent="0.25">
      <c r="C834" s="8"/>
      <c r="D834" s="25"/>
      <c r="E834" s="7"/>
      <c r="F834" s="20"/>
      <c r="G834" s="25"/>
      <c r="H834" s="7"/>
      <c r="I834" s="20"/>
    </row>
    <row r="835" spans="3:9" ht="13.2" x14ac:dyDescent="0.25">
      <c r="C835" s="8"/>
      <c r="D835" s="25"/>
      <c r="E835" s="7"/>
      <c r="F835" s="20"/>
      <c r="G835" s="25"/>
      <c r="H835" s="7"/>
      <c r="I835" s="20"/>
    </row>
    <row r="836" spans="3:9" ht="13.2" x14ac:dyDescent="0.25">
      <c r="C836" s="8"/>
      <c r="D836" s="25"/>
      <c r="E836" s="7"/>
      <c r="F836" s="20"/>
      <c r="G836" s="25"/>
      <c r="H836" s="7"/>
      <c r="I836" s="20"/>
    </row>
    <row r="837" spans="3:9" ht="13.2" x14ac:dyDescent="0.25">
      <c r="C837" s="8"/>
      <c r="D837" s="25"/>
      <c r="E837" s="7"/>
      <c r="F837" s="20"/>
      <c r="G837" s="25"/>
      <c r="H837" s="7"/>
      <c r="I837" s="20"/>
    </row>
    <row r="838" spans="3:9" ht="13.2" x14ac:dyDescent="0.25">
      <c r="C838" s="8"/>
      <c r="D838" s="25"/>
      <c r="E838" s="7"/>
      <c r="F838" s="20"/>
      <c r="G838" s="25"/>
      <c r="H838" s="7"/>
      <c r="I838" s="20"/>
    </row>
    <row r="839" spans="3:9" ht="13.2" x14ac:dyDescent="0.25">
      <c r="C839" s="8"/>
      <c r="D839" s="25"/>
      <c r="E839" s="7"/>
      <c r="F839" s="20"/>
      <c r="G839" s="25"/>
      <c r="H839" s="7"/>
      <c r="I839" s="20"/>
    </row>
    <row r="840" spans="3:9" ht="13.2" x14ac:dyDescent="0.25">
      <c r="C840" s="8"/>
      <c r="D840" s="25"/>
      <c r="E840" s="7"/>
      <c r="F840" s="20"/>
      <c r="G840" s="25"/>
      <c r="H840" s="7"/>
      <c r="I840" s="20"/>
    </row>
    <row r="841" spans="3:9" ht="13.2" x14ac:dyDescent="0.25">
      <c r="C841" s="8"/>
      <c r="D841" s="25"/>
      <c r="E841" s="7"/>
      <c r="F841" s="20"/>
      <c r="G841" s="25"/>
      <c r="H841" s="7"/>
      <c r="I841" s="20"/>
    </row>
    <row r="842" spans="3:9" ht="13.2" x14ac:dyDescent="0.25">
      <c r="C842" s="8"/>
      <c r="D842" s="25"/>
      <c r="E842" s="7"/>
      <c r="F842" s="20"/>
      <c r="G842" s="25"/>
      <c r="H842" s="7"/>
      <c r="I842" s="20"/>
    </row>
    <row r="843" spans="3:9" ht="13.2" x14ac:dyDescent="0.25">
      <c r="C843" s="8"/>
      <c r="D843" s="25"/>
      <c r="E843" s="7"/>
      <c r="F843" s="20"/>
      <c r="G843" s="25"/>
      <c r="H843" s="7"/>
      <c r="I843" s="20"/>
    </row>
    <row r="844" spans="3:9" ht="13.2" x14ac:dyDescent="0.25">
      <c r="C844" s="8"/>
      <c r="D844" s="25"/>
      <c r="E844" s="7"/>
      <c r="F844" s="20"/>
      <c r="G844" s="25"/>
      <c r="H844" s="7"/>
      <c r="I844" s="20"/>
    </row>
    <row r="845" spans="3:9" ht="13.2" x14ac:dyDescent="0.25">
      <c r="C845" s="8"/>
      <c r="D845" s="25"/>
      <c r="E845" s="7"/>
      <c r="F845" s="20"/>
      <c r="G845" s="25"/>
      <c r="H845" s="7"/>
      <c r="I845" s="20"/>
    </row>
    <row r="846" spans="3:9" ht="13.2" x14ac:dyDescent="0.25">
      <c r="C846" s="8"/>
      <c r="D846" s="25"/>
      <c r="E846" s="7"/>
      <c r="F846" s="20"/>
      <c r="G846" s="25"/>
      <c r="H846" s="7"/>
      <c r="I846" s="20"/>
    </row>
    <row r="847" spans="3:9" ht="13.2" x14ac:dyDescent="0.25">
      <c r="C847" s="8"/>
      <c r="D847" s="25"/>
      <c r="E847" s="7"/>
      <c r="F847" s="20"/>
      <c r="G847" s="25"/>
      <c r="H847" s="7"/>
      <c r="I847" s="20"/>
    </row>
    <row r="848" spans="3:9" ht="13.2" x14ac:dyDescent="0.25">
      <c r="C848" s="8"/>
      <c r="D848" s="25"/>
      <c r="E848" s="7"/>
      <c r="F848" s="20"/>
      <c r="G848" s="25"/>
      <c r="H848" s="7"/>
      <c r="I848" s="20"/>
    </row>
    <row r="849" spans="3:9" ht="13.2" x14ac:dyDescent="0.25">
      <c r="C849" s="8"/>
      <c r="D849" s="25"/>
      <c r="E849" s="7"/>
      <c r="F849" s="20"/>
      <c r="G849" s="25"/>
      <c r="H849" s="7"/>
      <c r="I849" s="20"/>
    </row>
    <row r="850" spans="3:9" ht="13.2" x14ac:dyDescent="0.25">
      <c r="C850" s="8"/>
      <c r="D850" s="25"/>
      <c r="E850" s="7"/>
      <c r="F850" s="20"/>
      <c r="G850" s="25"/>
      <c r="H850" s="7"/>
      <c r="I850" s="20"/>
    </row>
    <row r="851" spans="3:9" ht="13.2" x14ac:dyDescent="0.25">
      <c r="C851" s="8"/>
      <c r="D851" s="25"/>
      <c r="E851" s="7"/>
      <c r="F851" s="20"/>
      <c r="G851" s="25"/>
      <c r="H851" s="7"/>
      <c r="I851" s="20"/>
    </row>
    <row r="852" spans="3:9" ht="13.2" x14ac:dyDescent="0.25">
      <c r="C852" s="8"/>
      <c r="D852" s="25"/>
      <c r="E852" s="7"/>
      <c r="F852" s="20"/>
      <c r="G852" s="25"/>
      <c r="H852" s="7"/>
      <c r="I852" s="20"/>
    </row>
    <row r="853" spans="3:9" ht="13.2" x14ac:dyDescent="0.25">
      <c r="C853" s="8"/>
      <c r="D853" s="25"/>
      <c r="E853" s="7"/>
      <c r="F853" s="20"/>
      <c r="G853" s="25"/>
      <c r="H853" s="7"/>
      <c r="I853" s="20"/>
    </row>
    <row r="854" spans="3:9" ht="13.2" x14ac:dyDescent="0.25">
      <c r="C854" s="8"/>
      <c r="D854" s="25"/>
      <c r="E854" s="7"/>
      <c r="F854" s="20"/>
      <c r="G854" s="25"/>
      <c r="H854" s="7"/>
      <c r="I854" s="20"/>
    </row>
    <row r="855" spans="3:9" ht="13.2" x14ac:dyDescent="0.25">
      <c r="C855" s="8"/>
      <c r="D855" s="25"/>
      <c r="E855" s="7"/>
      <c r="F855" s="20"/>
      <c r="G855" s="25"/>
      <c r="H855" s="7"/>
      <c r="I855" s="20"/>
    </row>
    <row r="856" spans="3:9" ht="13.2" x14ac:dyDescent="0.25">
      <c r="C856" s="8"/>
      <c r="D856" s="25"/>
      <c r="E856" s="7"/>
      <c r="F856" s="20"/>
      <c r="G856" s="25"/>
      <c r="H856" s="7"/>
      <c r="I856" s="20"/>
    </row>
    <row r="857" spans="3:9" ht="13.2" x14ac:dyDescent="0.25">
      <c r="C857" s="8"/>
      <c r="D857" s="25"/>
      <c r="E857" s="7"/>
      <c r="F857" s="20"/>
      <c r="G857" s="25"/>
      <c r="H857" s="7"/>
      <c r="I857" s="20"/>
    </row>
    <row r="858" spans="3:9" ht="13.2" x14ac:dyDescent="0.25">
      <c r="C858" s="8"/>
      <c r="D858" s="25"/>
      <c r="E858" s="7"/>
      <c r="F858" s="20"/>
      <c r="G858" s="25"/>
      <c r="H858" s="7"/>
      <c r="I858" s="20"/>
    </row>
    <row r="859" spans="3:9" ht="13.2" x14ac:dyDescent="0.25">
      <c r="C859" s="8"/>
      <c r="D859" s="25"/>
      <c r="E859" s="7"/>
      <c r="F859" s="20"/>
      <c r="G859" s="25"/>
      <c r="H859" s="7"/>
      <c r="I859" s="20"/>
    </row>
    <row r="860" spans="3:9" ht="13.2" x14ac:dyDescent="0.25">
      <c r="C860" s="8"/>
      <c r="D860" s="25"/>
      <c r="E860" s="7"/>
      <c r="F860" s="20"/>
      <c r="G860" s="25"/>
      <c r="H860" s="7"/>
      <c r="I860" s="20"/>
    </row>
    <row r="861" spans="3:9" ht="13.2" x14ac:dyDescent="0.25">
      <c r="C861" s="8"/>
      <c r="D861" s="25"/>
      <c r="E861" s="7"/>
      <c r="F861" s="20"/>
      <c r="G861" s="25"/>
      <c r="H861" s="7"/>
      <c r="I861" s="20"/>
    </row>
    <row r="862" spans="3:9" ht="13.2" x14ac:dyDescent="0.25">
      <c r="C862" s="8"/>
      <c r="D862" s="25"/>
      <c r="E862" s="7"/>
      <c r="F862" s="20"/>
      <c r="G862" s="25"/>
      <c r="H862" s="7"/>
      <c r="I862" s="20"/>
    </row>
    <row r="863" spans="3:9" ht="13.2" x14ac:dyDescent="0.25">
      <c r="C863" s="8"/>
      <c r="D863" s="25"/>
      <c r="E863" s="7"/>
      <c r="F863" s="20"/>
      <c r="G863" s="25"/>
      <c r="H863" s="7"/>
      <c r="I863" s="20"/>
    </row>
    <row r="864" spans="3:9" ht="13.2" x14ac:dyDescent="0.25">
      <c r="C864" s="8"/>
      <c r="D864" s="25"/>
      <c r="E864" s="7"/>
      <c r="F864" s="20"/>
      <c r="G864" s="25"/>
      <c r="H864" s="7"/>
      <c r="I864" s="20"/>
    </row>
    <row r="865" spans="3:9" ht="13.2" x14ac:dyDescent="0.25">
      <c r="C865" s="8"/>
      <c r="D865" s="25"/>
      <c r="E865" s="7"/>
      <c r="F865" s="20"/>
      <c r="G865" s="25"/>
      <c r="H865" s="7"/>
      <c r="I865" s="20"/>
    </row>
    <row r="866" spans="3:9" ht="13.2" x14ac:dyDescent="0.25">
      <c r="C866" s="8"/>
      <c r="D866" s="25"/>
      <c r="E866" s="7"/>
      <c r="F866" s="20"/>
      <c r="G866" s="25"/>
      <c r="H866" s="7"/>
      <c r="I866" s="20"/>
    </row>
    <row r="867" spans="3:9" ht="13.2" x14ac:dyDescent="0.25">
      <c r="C867" s="8"/>
      <c r="D867" s="25"/>
      <c r="E867" s="7"/>
      <c r="F867" s="20"/>
      <c r="G867" s="25"/>
      <c r="H867" s="7"/>
      <c r="I867" s="20"/>
    </row>
    <row r="868" spans="3:9" ht="13.2" x14ac:dyDescent="0.25">
      <c r="C868" s="8"/>
      <c r="D868" s="25"/>
      <c r="E868" s="7"/>
      <c r="F868" s="20"/>
      <c r="G868" s="25"/>
      <c r="H868" s="7"/>
      <c r="I868" s="20"/>
    </row>
    <row r="869" spans="3:9" ht="13.2" x14ac:dyDescent="0.25">
      <c r="C869" s="8"/>
      <c r="D869" s="25"/>
      <c r="E869" s="7"/>
      <c r="F869" s="20"/>
      <c r="G869" s="25"/>
      <c r="H869" s="7"/>
      <c r="I869" s="20"/>
    </row>
    <row r="870" spans="3:9" ht="13.2" x14ac:dyDescent="0.25">
      <c r="C870" s="8"/>
      <c r="D870" s="25"/>
      <c r="E870" s="7"/>
      <c r="F870" s="20"/>
      <c r="G870" s="25"/>
      <c r="H870" s="7"/>
      <c r="I870" s="20"/>
    </row>
    <row r="871" spans="3:9" ht="13.2" x14ac:dyDescent="0.25">
      <c r="C871" s="8"/>
      <c r="D871" s="25"/>
      <c r="E871" s="7"/>
      <c r="F871" s="20"/>
      <c r="G871" s="25"/>
      <c r="H871" s="7"/>
      <c r="I871" s="20"/>
    </row>
    <row r="872" spans="3:9" ht="13.2" x14ac:dyDescent="0.25">
      <c r="C872" s="8"/>
      <c r="D872" s="25"/>
      <c r="E872" s="7"/>
      <c r="F872" s="20"/>
      <c r="G872" s="25"/>
      <c r="H872" s="7"/>
      <c r="I872" s="20"/>
    </row>
    <row r="873" spans="3:9" ht="13.2" x14ac:dyDescent="0.25">
      <c r="C873" s="8"/>
      <c r="D873" s="25"/>
      <c r="E873" s="7"/>
      <c r="F873" s="20"/>
      <c r="G873" s="25"/>
      <c r="H873" s="7"/>
      <c r="I873" s="20"/>
    </row>
    <row r="874" spans="3:9" ht="13.2" x14ac:dyDescent="0.25">
      <c r="C874" s="8"/>
      <c r="D874" s="25"/>
      <c r="E874" s="7"/>
      <c r="F874" s="20"/>
      <c r="G874" s="25"/>
      <c r="H874" s="7"/>
      <c r="I874" s="20"/>
    </row>
    <row r="875" spans="3:9" ht="13.2" x14ac:dyDescent="0.25">
      <c r="C875" s="8"/>
      <c r="D875" s="25"/>
      <c r="E875" s="7"/>
      <c r="F875" s="20"/>
      <c r="G875" s="25"/>
      <c r="H875" s="7"/>
      <c r="I875" s="20"/>
    </row>
    <row r="876" spans="3:9" ht="13.2" x14ac:dyDescent="0.25">
      <c r="C876" s="8"/>
      <c r="D876" s="25"/>
      <c r="E876" s="7"/>
      <c r="F876" s="20"/>
      <c r="G876" s="25"/>
      <c r="H876" s="7"/>
      <c r="I876" s="20"/>
    </row>
    <row r="877" spans="3:9" ht="13.2" x14ac:dyDescent="0.25">
      <c r="C877" s="8"/>
      <c r="D877" s="25"/>
      <c r="E877" s="7"/>
      <c r="F877" s="20"/>
      <c r="G877" s="25"/>
      <c r="H877" s="7"/>
      <c r="I877" s="20"/>
    </row>
    <row r="878" spans="3:9" ht="13.2" x14ac:dyDescent="0.25">
      <c r="C878" s="8"/>
      <c r="D878" s="25"/>
      <c r="E878" s="7"/>
      <c r="F878" s="20"/>
      <c r="G878" s="25"/>
      <c r="H878" s="7"/>
      <c r="I878" s="20"/>
    </row>
    <row r="879" spans="3:9" ht="13.2" x14ac:dyDescent="0.25">
      <c r="C879" s="8"/>
      <c r="D879" s="25"/>
      <c r="E879" s="7"/>
      <c r="F879" s="20"/>
      <c r="G879" s="25"/>
      <c r="H879" s="7"/>
      <c r="I879" s="20"/>
    </row>
    <row r="880" spans="3:9" ht="13.2" x14ac:dyDescent="0.25">
      <c r="C880" s="8"/>
      <c r="D880" s="25"/>
      <c r="E880" s="7"/>
      <c r="F880" s="20"/>
      <c r="G880" s="25"/>
      <c r="H880" s="7"/>
      <c r="I880" s="20"/>
    </row>
    <row r="881" spans="3:9" ht="13.2" x14ac:dyDescent="0.25">
      <c r="C881" s="8"/>
      <c r="D881" s="25"/>
      <c r="E881" s="7"/>
      <c r="F881" s="20"/>
      <c r="G881" s="25"/>
      <c r="H881" s="7"/>
      <c r="I881" s="20"/>
    </row>
    <row r="882" spans="3:9" ht="13.2" x14ac:dyDescent="0.25">
      <c r="C882" s="8"/>
      <c r="D882" s="25"/>
      <c r="E882" s="7"/>
      <c r="F882" s="20"/>
      <c r="G882" s="25"/>
      <c r="H882" s="7"/>
      <c r="I882" s="20"/>
    </row>
    <row r="883" spans="3:9" ht="13.2" x14ac:dyDescent="0.25">
      <c r="C883" s="8"/>
      <c r="D883" s="25"/>
      <c r="E883" s="7"/>
      <c r="F883" s="20"/>
      <c r="G883" s="25"/>
      <c r="H883" s="7"/>
      <c r="I883" s="20"/>
    </row>
    <row r="884" spans="3:9" ht="13.2" x14ac:dyDescent="0.25">
      <c r="C884" s="8"/>
      <c r="D884" s="25"/>
      <c r="E884" s="7"/>
      <c r="F884" s="20"/>
      <c r="G884" s="25"/>
      <c r="H884" s="7"/>
      <c r="I884" s="20"/>
    </row>
    <row r="885" spans="3:9" ht="13.2" x14ac:dyDescent="0.25">
      <c r="C885" s="8"/>
      <c r="D885" s="25"/>
      <c r="E885" s="7"/>
      <c r="F885" s="20"/>
      <c r="G885" s="25"/>
      <c r="H885" s="7"/>
      <c r="I885" s="20"/>
    </row>
    <row r="886" spans="3:9" ht="13.2" x14ac:dyDescent="0.25">
      <c r="C886" s="8"/>
      <c r="D886" s="25"/>
      <c r="E886" s="7"/>
      <c r="F886" s="20"/>
      <c r="G886" s="25"/>
      <c r="H886" s="7"/>
      <c r="I886" s="20"/>
    </row>
    <row r="887" spans="3:9" ht="13.2" x14ac:dyDescent="0.25">
      <c r="C887" s="8"/>
      <c r="D887" s="25"/>
      <c r="E887" s="7"/>
      <c r="F887" s="20"/>
      <c r="G887" s="25"/>
      <c r="H887" s="7"/>
      <c r="I887" s="20"/>
    </row>
    <row r="888" spans="3:9" ht="13.2" x14ac:dyDescent="0.25">
      <c r="C888" s="8"/>
      <c r="D888" s="25"/>
      <c r="E888" s="7"/>
      <c r="F888" s="20"/>
      <c r="G888" s="25"/>
      <c r="H888" s="7"/>
      <c r="I888" s="20"/>
    </row>
    <row r="889" spans="3:9" ht="13.2" x14ac:dyDescent="0.25">
      <c r="C889" s="8"/>
      <c r="D889" s="25"/>
      <c r="E889" s="7"/>
      <c r="F889" s="20"/>
      <c r="G889" s="25"/>
      <c r="H889" s="7"/>
      <c r="I889" s="20"/>
    </row>
    <row r="890" spans="3:9" ht="13.2" x14ac:dyDescent="0.25">
      <c r="C890" s="8"/>
      <c r="D890" s="25"/>
      <c r="E890" s="7"/>
      <c r="F890" s="20"/>
      <c r="G890" s="25"/>
      <c r="H890" s="7"/>
      <c r="I890" s="20"/>
    </row>
    <row r="891" spans="3:9" ht="13.2" x14ac:dyDescent="0.25">
      <c r="C891" s="8"/>
      <c r="D891" s="25"/>
      <c r="E891" s="7"/>
      <c r="F891" s="20"/>
      <c r="G891" s="25"/>
      <c r="H891" s="7"/>
      <c r="I891" s="20"/>
    </row>
    <row r="892" spans="3:9" ht="13.2" x14ac:dyDescent="0.25">
      <c r="C892" s="8"/>
      <c r="D892" s="25"/>
      <c r="E892" s="7"/>
      <c r="F892" s="20"/>
      <c r="G892" s="25"/>
      <c r="H892" s="7"/>
      <c r="I892" s="20"/>
    </row>
    <row r="893" spans="3:9" ht="13.2" x14ac:dyDescent="0.25">
      <c r="C893" s="8"/>
      <c r="D893" s="25"/>
      <c r="E893" s="7"/>
      <c r="F893" s="20"/>
      <c r="G893" s="25"/>
      <c r="H893" s="7"/>
      <c r="I893" s="20"/>
    </row>
    <row r="894" spans="3:9" ht="13.2" x14ac:dyDescent="0.25">
      <c r="C894" s="8"/>
      <c r="D894" s="25"/>
      <c r="E894" s="7"/>
      <c r="F894" s="20"/>
      <c r="G894" s="25"/>
      <c r="H894" s="7"/>
      <c r="I894" s="20"/>
    </row>
    <row r="895" spans="3:9" ht="13.2" x14ac:dyDescent="0.25">
      <c r="C895" s="8"/>
      <c r="D895" s="25"/>
      <c r="E895" s="7"/>
      <c r="F895" s="20"/>
      <c r="G895" s="25"/>
      <c r="H895" s="7"/>
      <c r="I895" s="20"/>
    </row>
    <row r="896" spans="3:9" ht="13.2" x14ac:dyDescent="0.25">
      <c r="C896" s="8"/>
      <c r="D896" s="25"/>
      <c r="E896" s="7"/>
      <c r="F896" s="20"/>
      <c r="G896" s="25"/>
      <c r="H896" s="7"/>
      <c r="I896" s="20"/>
    </row>
    <row r="897" spans="3:9" ht="13.2" x14ac:dyDescent="0.25">
      <c r="C897" s="8"/>
      <c r="D897" s="25"/>
      <c r="E897" s="7"/>
      <c r="F897" s="20"/>
      <c r="G897" s="25"/>
      <c r="H897" s="7"/>
      <c r="I897" s="20"/>
    </row>
    <row r="898" spans="3:9" ht="13.2" x14ac:dyDescent="0.25">
      <c r="C898" s="8"/>
      <c r="D898" s="25"/>
      <c r="E898" s="7"/>
      <c r="F898" s="20"/>
      <c r="G898" s="25"/>
      <c r="H898" s="7"/>
      <c r="I898" s="20"/>
    </row>
    <row r="899" spans="3:9" ht="13.2" x14ac:dyDescent="0.25">
      <c r="C899" s="8"/>
      <c r="D899" s="25"/>
      <c r="E899" s="7"/>
      <c r="F899" s="20"/>
      <c r="G899" s="25"/>
      <c r="H899" s="7"/>
      <c r="I899" s="20"/>
    </row>
    <row r="900" spans="3:9" ht="13.2" x14ac:dyDescent="0.25">
      <c r="C900" s="8"/>
      <c r="D900" s="25"/>
      <c r="E900" s="7"/>
      <c r="F900" s="20"/>
      <c r="G900" s="25"/>
      <c r="H900" s="7"/>
      <c r="I900" s="20"/>
    </row>
    <row r="901" spans="3:9" ht="13.2" x14ac:dyDescent="0.25">
      <c r="C901" s="8"/>
      <c r="D901" s="25"/>
      <c r="E901" s="7"/>
      <c r="F901" s="20"/>
      <c r="G901" s="25"/>
      <c r="H901" s="7"/>
      <c r="I901" s="20"/>
    </row>
    <row r="902" spans="3:9" ht="13.2" x14ac:dyDescent="0.25">
      <c r="C902" s="8"/>
      <c r="D902" s="25"/>
      <c r="E902" s="7"/>
      <c r="F902" s="20"/>
      <c r="G902" s="25"/>
      <c r="H902" s="7"/>
      <c r="I902" s="20"/>
    </row>
    <row r="903" spans="3:9" ht="13.2" x14ac:dyDescent="0.25">
      <c r="C903" s="8"/>
      <c r="D903" s="25"/>
      <c r="E903" s="7"/>
      <c r="F903" s="20"/>
      <c r="G903" s="25"/>
      <c r="H903" s="7"/>
      <c r="I903" s="20"/>
    </row>
    <row r="904" spans="3:9" ht="13.2" x14ac:dyDescent="0.25">
      <c r="C904" s="8"/>
      <c r="D904" s="25"/>
      <c r="E904" s="7"/>
      <c r="F904" s="20"/>
      <c r="G904" s="25"/>
      <c r="H904" s="7"/>
      <c r="I904" s="20"/>
    </row>
    <row r="905" spans="3:9" ht="13.2" x14ac:dyDescent="0.25">
      <c r="C905" s="8"/>
      <c r="D905" s="25"/>
      <c r="E905" s="7"/>
      <c r="F905" s="20"/>
      <c r="G905" s="25"/>
      <c r="H905" s="7"/>
      <c r="I905" s="20"/>
    </row>
    <row r="906" spans="3:9" ht="13.2" x14ac:dyDescent="0.25">
      <c r="C906" s="8"/>
      <c r="D906" s="25"/>
      <c r="E906" s="7"/>
      <c r="F906" s="20"/>
      <c r="G906" s="25"/>
      <c r="H906" s="7"/>
      <c r="I906" s="20"/>
    </row>
    <row r="907" spans="3:9" ht="13.2" x14ac:dyDescent="0.25">
      <c r="C907" s="8"/>
      <c r="D907" s="25"/>
      <c r="E907" s="7"/>
      <c r="F907" s="20"/>
      <c r="G907" s="25"/>
      <c r="H907" s="7"/>
      <c r="I907" s="20"/>
    </row>
    <row r="908" spans="3:9" ht="13.2" x14ac:dyDescent="0.25">
      <c r="C908" s="8"/>
      <c r="D908" s="25"/>
      <c r="E908" s="7"/>
      <c r="F908" s="20"/>
      <c r="G908" s="25"/>
      <c r="H908" s="7"/>
      <c r="I908" s="20"/>
    </row>
    <row r="909" spans="3:9" ht="13.2" x14ac:dyDescent="0.25">
      <c r="C909" s="8"/>
      <c r="D909" s="25"/>
      <c r="E909" s="7"/>
      <c r="F909" s="20"/>
      <c r="G909" s="25"/>
      <c r="H909" s="7"/>
      <c r="I909" s="20"/>
    </row>
    <row r="910" spans="3:9" ht="13.2" x14ac:dyDescent="0.25">
      <c r="C910" s="8"/>
      <c r="D910" s="25"/>
      <c r="E910" s="7"/>
      <c r="F910" s="20"/>
      <c r="G910" s="25"/>
      <c r="H910" s="7"/>
      <c r="I910" s="20"/>
    </row>
    <row r="911" spans="3:9" ht="13.2" x14ac:dyDescent="0.25">
      <c r="C911" s="8"/>
      <c r="D911" s="25"/>
      <c r="E911" s="7"/>
      <c r="F911" s="20"/>
      <c r="G911" s="25"/>
      <c r="H911" s="7"/>
      <c r="I911" s="20"/>
    </row>
    <row r="912" spans="3:9" ht="13.2" x14ac:dyDescent="0.25">
      <c r="C912" s="8"/>
      <c r="D912" s="25"/>
      <c r="E912" s="7"/>
      <c r="F912" s="20"/>
      <c r="G912" s="25"/>
      <c r="H912" s="7"/>
      <c r="I912" s="20"/>
    </row>
    <row r="913" spans="3:9" ht="13.2" x14ac:dyDescent="0.25">
      <c r="C913" s="8"/>
      <c r="D913" s="25"/>
      <c r="E913" s="7"/>
      <c r="F913" s="20"/>
      <c r="G913" s="25"/>
      <c r="H913" s="7"/>
      <c r="I913" s="20"/>
    </row>
    <row r="914" spans="3:9" ht="13.2" x14ac:dyDescent="0.25">
      <c r="C914" s="8"/>
      <c r="D914" s="25"/>
      <c r="E914" s="7"/>
      <c r="F914" s="20"/>
      <c r="G914" s="25"/>
      <c r="H914" s="7"/>
      <c r="I914" s="20"/>
    </row>
    <row r="915" spans="3:9" ht="13.2" x14ac:dyDescent="0.25">
      <c r="C915" s="8"/>
      <c r="D915" s="25"/>
      <c r="E915" s="7"/>
      <c r="F915" s="20"/>
      <c r="G915" s="25"/>
      <c r="H915" s="7"/>
      <c r="I915" s="20"/>
    </row>
    <row r="916" spans="3:9" ht="13.2" x14ac:dyDescent="0.25">
      <c r="C916" s="8"/>
      <c r="D916" s="25"/>
      <c r="E916" s="7"/>
      <c r="F916" s="20"/>
      <c r="G916" s="25"/>
      <c r="H916" s="7"/>
      <c r="I916" s="20"/>
    </row>
    <row r="917" spans="3:9" ht="13.2" x14ac:dyDescent="0.25">
      <c r="C917" s="8"/>
      <c r="D917" s="25"/>
      <c r="E917" s="7"/>
      <c r="F917" s="20"/>
      <c r="G917" s="25"/>
      <c r="H917" s="7"/>
      <c r="I917" s="20"/>
    </row>
    <row r="918" spans="3:9" ht="13.2" x14ac:dyDescent="0.25">
      <c r="C918" s="8"/>
      <c r="D918" s="25"/>
      <c r="E918" s="7"/>
      <c r="F918" s="20"/>
      <c r="G918" s="25"/>
      <c r="H918" s="7"/>
      <c r="I918" s="20"/>
    </row>
    <row r="919" spans="3:9" ht="13.2" x14ac:dyDescent="0.25">
      <c r="C919" s="8"/>
      <c r="D919" s="25"/>
      <c r="E919" s="7"/>
      <c r="F919" s="20"/>
      <c r="G919" s="25"/>
      <c r="H919" s="7"/>
      <c r="I919" s="20"/>
    </row>
    <row r="920" spans="3:9" ht="13.2" x14ac:dyDescent="0.25">
      <c r="C920" s="8"/>
      <c r="D920" s="25"/>
      <c r="E920" s="7"/>
      <c r="F920" s="20"/>
      <c r="G920" s="25"/>
      <c r="H920" s="7"/>
      <c r="I920" s="20"/>
    </row>
    <row r="921" spans="3:9" ht="13.2" x14ac:dyDescent="0.25">
      <c r="C921" s="8"/>
      <c r="D921" s="25"/>
      <c r="E921" s="7"/>
      <c r="F921" s="20"/>
      <c r="G921" s="25"/>
      <c r="H921" s="7"/>
      <c r="I921" s="20"/>
    </row>
    <row r="922" spans="3:9" ht="13.2" x14ac:dyDescent="0.25">
      <c r="C922" s="8"/>
      <c r="D922" s="25"/>
      <c r="E922" s="7"/>
      <c r="F922" s="20"/>
      <c r="G922" s="25"/>
      <c r="H922" s="7"/>
      <c r="I922" s="20"/>
    </row>
    <row r="923" spans="3:9" ht="13.2" x14ac:dyDescent="0.25">
      <c r="C923" s="8"/>
      <c r="D923" s="25"/>
      <c r="E923" s="7"/>
      <c r="F923" s="20"/>
      <c r="G923" s="25"/>
      <c r="H923" s="7"/>
      <c r="I923" s="20"/>
    </row>
    <row r="924" spans="3:9" ht="13.2" x14ac:dyDescent="0.25">
      <c r="C924" s="8"/>
      <c r="D924" s="25"/>
      <c r="E924" s="7"/>
      <c r="F924" s="20"/>
      <c r="G924" s="25"/>
      <c r="H924" s="7"/>
      <c r="I924" s="20"/>
    </row>
    <row r="925" spans="3:9" ht="13.2" x14ac:dyDescent="0.25">
      <c r="C925" s="8"/>
      <c r="D925" s="25"/>
      <c r="E925" s="7"/>
      <c r="F925" s="20"/>
      <c r="G925" s="25"/>
      <c r="H925" s="7"/>
      <c r="I925" s="20"/>
    </row>
    <row r="926" spans="3:9" ht="13.2" x14ac:dyDescent="0.25">
      <c r="C926" s="8"/>
      <c r="D926" s="25"/>
      <c r="E926" s="7"/>
      <c r="F926" s="20"/>
      <c r="G926" s="25"/>
      <c r="H926" s="7"/>
      <c r="I926" s="20"/>
    </row>
    <row r="927" spans="3:9" ht="13.2" x14ac:dyDescent="0.25">
      <c r="C927" s="8"/>
      <c r="D927" s="25"/>
      <c r="E927" s="7"/>
      <c r="F927" s="20"/>
      <c r="G927" s="25"/>
      <c r="H927" s="7"/>
      <c r="I927" s="20"/>
    </row>
    <row r="928" spans="3:9" ht="13.2" x14ac:dyDescent="0.25">
      <c r="C928" s="8"/>
      <c r="D928" s="25"/>
      <c r="E928" s="7"/>
      <c r="F928" s="20"/>
      <c r="G928" s="25"/>
      <c r="H928" s="7"/>
      <c r="I928" s="20"/>
    </row>
    <row r="929" spans="3:9" ht="13.2" x14ac:dyDescent="0.25">
      <c r="C929" s="8"/>
      <c r="D929" s="25"/>
      <c r="E929" s="7"/>
      <c r="F929" s="20"/>
      <c r="G929" s="25"/>
      <c r="H929" s="7"/>
      <c r="I929" s="20"/>
    </row>
    <row r="930" spans="3:9" ht="13.2" x14ac:dyDescent="0.25">
      <c r="C930" s="8"/>
      <c r="D930" s="25"/>
      <c r="E930" s="7"/>
      <c r="F930" s="20"/>
      <c r="G930" s="25"/>
      <c r="H930" s="7"/>
      <c r="I930" s="20"/>
    </row>
    <row r="931" spans="3:9" ht="13.2" x14ac:dyDescent="0.25">
      <c r="C931" s="8"/>
      <c r="D931" s="25"/>
      <c r="E931" s="7"/>
      <c r="F931" s="20"/>
      <c r="G931" s="25"/>
      <c r="H931" s="7"/>
      <c r="I931" s="20"/>
    </row>
    <row r="932" spans="3:9" ht="13.2" x14ac:dyDescent="0.25">
      <c r="C932" s="8"/>
      <c r="D932" s="25"/>
      <c r="E932" s="7"/>
      <c r="F932" s="20"/>
      <c r="G932" s="25"/>
      <c r="H932" s="7"/>
      <c r="I932" s="20"/>
    </row>
    <row r="933" spans="3:9" ht="13.2" x14ac:dyDescent="0.25">
      <c r="C933" s="8"/>
      <c r="D933" s="25"/>
      <c r="E933" s="7"/>
      <c r="F933" s="20"/>
      <c r="G933" s="25"/>
      <c r="H933" s="7"/>
      <c r="I933" s="20"/>
    </row>
    <row r="934" spans="3:9" ht="13.2" x14ac:dyDescent="0.25">
      <c r="C934" s="8"/>
      <c r="D934" s="25"/>
      <c r="E934" s="7"/>
      <c r="F934" s="20"/>
      <c r="G934" s="25"/>
      <c r="H934" s="7"/>
      <c r="I934" s="20"/>
    </row>
    <row r="935" spans="3:9" ht="13.2" x14ac:dyDescent="0.25">
      <c r="C935" s="8"/>
      <c r="D935" s="25"/>
      <c r="E935" s="7"/>
      <c r="F935" s="20"/>
      <c r="G935" s="25"/>
      <c r="H935" s="7"/>
      <c r="I935" s="20"/>
    </row>
    <row r="936" spans="3:9" ht="13.2" x14ac:dyDescent="0.25">
      <c r="C936" s="8"/>
      <c r="D936" s="25"/>
      <c r="E936" s="7"/>
      <c r="F936" s="20"/>
      <c r="G936" s="25"/>
      <c r="H936" s="7"/>
      <c r="I936" s="20"/>
    </row>
    <row r="937" spans="3:9" ht="13.2" x14ac:dyDescent="0.25">
      <c r="C937" s="8"/>
      <c r="D937" s="25"/>
      <c r="E937" s="7"/>
      <c r="F937" s="20"/>
      <c r="G937" s="25"/>
      <c r="H937" s="7"/>
      <c r="I937" s="20"/>
    </row>
    <row r="938" spans="3:9" ht="13.2" x14ac:dyDescent="0.25">
      <c r="C938" s="8"/>
      <c r="D938" s="25"/>
      <c r="E938" s="7"/>
      <c r="F938" s="20"/>
      <c r="G938" s="25"/>
      <c r="H938" s="7"/>
      <c r="I938" s="20"/>
    </row>
    <row r="939" spans="3:9" ht="13.2" x14ac:dyDescent="0.25">
      <c r="C939" s="8"/>
      <c r="D939" s="25"/>
      <c r="E939" s="7"/>
      <c r="F939" s="20"/>
      <c r="G939" s="25"/>
      <c r="H939" s="7"/>
      <c r="I939" s="20"/>
    </row>
    <row r="940" spans="3:9" ht="13.2" x14ac:dyDescent="0.25">
      <c r="C940" s="8"/>
      <c r="D940" s="25"/>
      <c r="E940" s="7"/>
      <c r="F940" s="20"/>
      <c r="G940" s="25"/>
      <c r="H940" s="7"/>
      <c r="I940" s="20"/>
    </row>
    <row r="941" spans="3:9" ht="13.2" x14ac:dyDescent="0.25">
      <c r="C941" s="8"/>
      <c r="D941" s="25"/>
      <c r="E941" s="7"/>
      <c r="F941" s="20"/>
      <c r="G941" s="25"/>
      <c r="H941" s="7"/>
      <c r="I941" s="20"/>
    </row>
    <row r="942" spans="3:9" ht="13.2" x14ac:dyDescent="0.25">
      <c r="C942" s="8"/>
      <c r="D942" s="25"/>
      <c r="E942" s="7"/>
      <c r="F942" s="20"/>
      <c r="G942" s="25"/>
      <c r="H942" s="7"/>
      <c r="I942" s="20"/>
    </row>
    <row r="943" spans="3:9" ht="13.2" x14ac:dyDescent="0.25">
      <c r="C943" s="8"/>
      <c r="D943" s="25"/>
      <c r="E943" s="7"/>
      <c r="F943" s="20"/>
      <c r="G943" s="25"/>
      <c r="H943" s="7"/>
      <c r="I943" s="20"/>
    </row>
    <row r="944" spans="3:9" ht="13.2" x14ac:dyDescent="0.25">
      <c r="C944" s="8"/>
      <c r="D944" s="25"/>
      <c r="E944" s="7"/>
      <c r="F944" s="20"/>
      <c r="G944" s="25"/>
      <c r="H944" s="7"/>
      <c r="I944" s="20"/>
    </row>
    <row r="945" spans="3:9" ht="13.2" x14ac:dyDescent="0.25">
      <c r="C945" s="8"/>
      <c r="D945" s="25"/>
      <c r="E945" s="7"/>
      <c r="F945" s="20"/>
      <c r="G945" s="25"/>
      <c r="H945" s="7"/>
      <c r="I945" s="20"/>
    </row>
    <row r="946" spans="3:9" ht="13.2" x14ac:dyDescent="0.25">
      <c r="C946" s="8"/>
      <c r="D946" s="25"/>
      <c r="E946" s="7"/>
      <c r="F946" s="20"/>
      <c r="G946" s="25"/>
      <c r="H946" s="7"/>
      <c r="I946" s="20"/>
    </row>
    <row r="947" spans="3:9" ht="13.2" x14ac:dyDescent="0.25">
      <c r="C947" s="8"/>
      <c r="D947" s="25"/>
      <c r="E947" s="7"/>
      <c r="F947" s="20"/>
      <c r="G947" s="25"/>
      <c r="H947" s="7"/>
      <c r="I947" s="20"/>
    </row>
    <row r="948" spans="3:9" ht="13.2" x14ac:dyDescent="0.25">
      <c r="C948" s="8"/>
      <c r="D948" s="25"/>
      <c r="E948" s="7"/>
      <c r="F948" s="20"/>
      <c r="G948" s="25"/>
      <c r="H948" s="7"/>
      <c r="I948" s="20"/>
    </row>
    <row r="949" spans="3:9" ht="13.2" x14ac:dyDescent="0.25">
      <c r="C949" s="8"/>
      <c r="D949" s="25"/>
      <c r="E949" s="7"/>
      <c r="F949" s="20"/>
      <c r="G949" s="25"/>
      <c r="H949" s="7"/>
      <c r="I949" s="20"/>
    </row>
    <row r="950" spans="3:9" ht="13.2" x14ac:dyDescent="0.25">
      <c r="C950" s="8"/>
      <c r="D950" s="25"/>
      <c r="E950" s="7"/>
      <c r="F950" s="20"/>
      <c r="G950" s="25"/>
      <c r="H950" s="7"/>
      <c r="I950" s="20"/>
    </row>
    <row r="951" spans="3:9" ht="13.2" x14ac:dyDescent="0.25">
      <c r="C951" s="8"/>
      <c r="D951" s="25"/>
      <c r="E951" s="7"/>
      <c r="F951" s="20"/>
      <c r="G951" s="25"/>
      <c r="H951" s="7"/>
      <c r="I951" s="20"/>
    </row>
    <row r="952" spans="3:9" ht="13.2" x14ac:dyDescent="0.25">
      <c r="C952" s="8"/>
      <c r="D952" s="25"/>
      <c r="E952" s="7"/>
      <c r="F952" s="20"/>
      <c r="G952" s="25"/>
      <c r="H952" s="7"/>
      <c r="I952" s="20"/>
    </row>
    <row r="953" spans="3:9" ht="13.2" x14ac:dyDescent="0.25">
      <c r="C953" s="8"/>
      <c r="D953" s="25"/>
      <c r="E953" s="7"/>
      <c r="F953" s="20"/>
      <c r="G953" s="25"/>
      <c r="H953" s="7"/>
      <c r="I953" s="20"/>
    </row>
    <row r="954" spans="3:9" ht="13.2" x14ac:dyDescent="0.25">
      <c r="C954" s="8"/>
      <c r="D954" s="25"/>
      <c r="E954" s="7"/>
      <c r="F954" s="20"/>
      <c r="G954" s="25"/>
      <c r="H954" s="7"/>
      <c r="I954" s="20"/>
    </row>
    <row r="955" spans="3:9" ht="13.2" x14ac:dyDescent="0.25">
      <c r="C955" s="8"/>
      <c r="D955" s="25"/>
      <c r="E955" s="7"/>
      <c r="F955" s="20"/>
      <c r="G955" s="25"/>
      <c r="H955" s="7"/>
      <c r="I955" s="20"/>
    </row>
    <row r="956" spans="3:9" ht="13.2" x14ac:dyDescent="0.25">
      <c r="C956" s="8"/>
      <c r="D956" s="25"/>
      <c r="E956" s="7"/>
      <c r="F956" s="20"/>
      <c r="G956" s="25"/>
      <c r="H956" s="7"/>
      <c r="I956" s="20"/>
    </row>
    <row r="957" spans="3:9" ht="13.2" x14ac:dyDescent="0.25">
      <c r="C957" s="8"/>
      <c r="D957" s="25"/>
      <c r="E957" s="7"/>
      <c r="F957" s="20"/>
      <c r="G957" s="25"/>
      <c r="H957" s="7"/>
      <c r="I957" s="20"/>
    </row>
    <row r="958" spans="3:9" ht="13.2" x14ac:dyDescent="0.25">
      <c r="C958" s="8"/>
      <c r="D958" s="25"/>
      <c r="E958" s="7"/>
      <c r="F958" s="20"/>
      <c r="G958" s="25"/>
      <c r="H958" s="7"/>
      <c r="I958" s="20"/>
    </row>
    <row r="959" spans="3:9" ht="13.2" x14ac:dyDescent="0.25">
      <c r="C959" s="8"/>
      <c r="D959" s="25"/>
      <c r="E959" s="7"/>
      <c r="F959" s="20"/>
      <c r="G959" s="25"/>
      <c r="H959" s="7"/>
      <c r="I959" s="20"/>
    </row>
    <row r="960" spans="3:9" ht="13.2" x14ac:dyDescent="0.25">
      <c r="C960" s="8"/>
      <c r="D960" s="25"/>
      <c r="E960" s="7"/>
      <c r="F960" s="20"/>
      <c r="G960" s="25"/>
      <c r="H960" s="7"/>
      <c r="I960" s="20"/>
    </row>
    <row r="961" spans="3:9" ht="13.2" x14ac:dyDescent="0.25">
      <c r="C961" s="8"/>
      <c r="D961" s="25"/>
      <c r="E961" s="7"/>
      <c r="F961" s="20"/>
      <c r="G961" s="25"/>
      <c r="H961" s="7"/>
      <c r="I961" s="20"/>
    </row>
    <row r="962" spans="3:9" ht="13.2" x14ac:dyDescent="0.25">
      <c r="C962" s="8"/>
      <c r="D962" s="25"/>
      <c r="E962" s="7"/>
      <c r="F962" s="20"/>
      <c r="G962" s="25"/>
      <c r="H962" s="7"/>
      <c r="I962" s="20"/>
    </row>
    <row r="963" spans="3:9" ht="13.2" x14ac:dyDescent="0.25">
      <c r="C963" s="8"/>
      <c r="D963" s="25"/>
      <c r="E963" s="7"/>
      <c r="F963" s="20"/>
      <c r="G963" s="25"/>
      <c r="H963" s="7"/>
      <c r="I963" s="20"/>
    </row>
    <row r="964" spans="3:9" ht="13.2" x14ac:dyDescent="0.25">
      <c r="C964" s="8"/>
      <c r="D964" s="25"/>
      <c r="E964" s="7"/>
      <c r="F964" s="20"/>
      <c r="G964" s="25"/>
      <c r="H964" s="7"/>
      <c r="I964" s="20"/>
    </row>
    <row r="965" spans="3:9" ht="13.2" x14ac:dyDescent="0.25">
      <c r="C965" s="8"/>
      <c r="D965" s="25"/>
      <c r="E965" s="7"/>
      <c r="F965" s="20"/>
      <c r="G965" s="25"/>
      <c r="H965" s="7"/>
      <c r="I965" s="20"/>
    </row>
    <row r="966" spans="3:9" ht="13.2" x14ac:dyDescent="0.25">
      <c r="C966" s="8"/>
      <c r="D966" s="25"/>
      <c r="E966" s="7"/>
      <c r="F966" s="20"/>
      <c r="G966" s="25"/>
      <c r="H966" s="7"/>
      <c r="I966" s="20"/>
    </row>
    <row r="967" spans="3:9" ht="13.2" x14ac:dyDescent="0.25">
      <c r="C967" s="8"/>
      <c r="D967" s="25"/>
      <c r="E967" s="7"/>
      <c r="F967" s="20"/>
      <c r="G967" s="25"/>
      <c r="H967" s="7"/>
      <c r="I967" s="20"/>
    </row>
    <row r="968" spans="3:9" ht="13.2" x14ac:dyDescent="0.25">
      <c r="C968" s="8"/>
      <c r="D968" s="25"/>
      <c r="E968" s="7"/>
      <c r="F968" s="20"/>
      <c r="G968" s="25"/>
      <c r="H968" s="7"/>
      <c r="I968" s="20"/>
    </row>
    <row r="969" spans="3:9" ht="13.2" x14ac:dyDescent="0.25">
      <c r="C969" s="8"/>
      <c r="D969" s="25"/>
      <c r="E969" s="7"/>
      <c r="F969" s="20"/>
      <c r="G969" s="25"/>
      <c r="H969" s="7"/>
      <c r="I969" s="20"/>
    </row>
    <row r="970" spans="3:9" ht="13.2" x14ac:dyDescent="0.25">
      <c r="C970" s="8"/>
      <c r="D970" s="25"/>
      <c r="E970" s="7"/>
      <c r="F970" s="20"/>
      <c r="G970" s="25"/>
      <c r="H970" s="7"/>
      <c r="I970" s="20"/>
    </row>
    <row r="971" spans="3:9" ht="13.2" x14ac:dyDescent="0.25">
      <c r="C971" s="8"/>
      <c r="D971" s="25"/>
      <c r="E971" s="7"/>
      <c r="F971" s="20"/>
      <c r="G971" s="25"/>
      <c r="H971" s="7"/>
      <c r="I971" s="20"/>
    </row>
    <row r="972" spans="3:9" ht="13.2" x14ac:dyDescent="0.25">
      <c r="C972" s="8"/>
      <c r="D972" s="25"/>
      <c r="E972" s="7"/>
      <c r="F972" s="20"/>
      <c r="G972" s="25"/>
      <c r="H972" s="7"/>
      <c r="I972" s="20"/>
    </row>
    <row r="973" spans="3:9" ht="13.2" x14ac:dyDescent="0.25">
      <c r="C973" s="8"/>
      <c r="D973" s="25"/>
      <c r="E973" s="7"/>
      <c r="F973" s="20"/>
      <c r="G973" s="25"/>
      <c r="H973" s="7"/>
      <c r="I973" s="20"/>
    </row>
    <row r="974" spans="3:9" ht="13.2" x14ac:dyDescent="0.25">
      <c r="C974" s="8"/>
      <c r="D974" s="25"/>
      <c r="E974" s="7"/>
      <c r="F974" s="20"/>
      <c r="G974" s="25"/>
      <c r="H974" s="7"/>
      <c r="I974" s="20"/>
    </row>
    <row r="975" spans="3:9" ht="13.2" x14ac:dyDescent="0.25">
      <c r="C975" s="8"/>
      <c r="D975" s="25"/>
      <c r="E975" s="7"/>
      <c r="F975" s="20"/>
      <c r="G975" s="25"/>
      <c r="H975" s="7"/>
      <c r="I975" s="20"/>
    </row>
    <row r="976" spans="3:9" ht="13.2" x14ac:dyDescent="0.25">
      <c r="C976" s="8"/>
      <c r="D976" s="25"/>
      <c r="E976" s="7"/>
      <c r="F976" s="20"/>
      <c r="G976" s="25"/>
      <c r="H976" s="7"/>
      <c r="I976" s="20"/>
    </row>
    <row r="977" spans="3:9" ht="13.2" x14ac:dyDescent="0.25">
      <c r="C977" s="8"/>
      <c r="D977" s="25"/>
      <c r="E977" s="7"/>
      <c r="F977" s="20"/>
      <c r="G977" s="25"/>
      <c r="H977" s="7"/>
      <c r="I977" s="20"/>
    </row>
    <row r="978" spans="3:9" ht="13.2" x14ac:dyDescent="0.25">
      <c r="C978" s="8"/>
      <c r="D978" s="25"/>
      <c r="E978" s="7"/>
      <c r="F978" s="20"/>
      <c r="G978" s="25"/>
      <c r="H978" s="7"/>
      <c r="I978" s="20"/>
    </row>
    <row r="979" spans="3:9" ht="13.2" x14ac:dyDescent="0.25">
      <c r="C979" s="8"/>
      <c r="D979" s="25"/>
      <c r="E979" s="7"/>
      <c r="F979" s="20"/>
      <c r="G979" s="25"/>
      <c r="H979" s="7"/>
      <c r="I979" s="20"/>
    </row>
    <row r="980" spans="3:9" ht="13.2" x14ac:dyDescent="0.25">
      <c r="C980" s="8"/>
      <c r="D980" s="25"/>
      <c r="E980" s="7"/>
      <c r="F980" s="20"/>
      <c r="G980" s="25"/>
      <c r="H980" s="7"/>
      <c r="I980" s="20"/>
    </row>
    <row r="981" spans="3:9" ht="13.2" x14ac:dyDescent="0.25">
      <c r="C981" s="8"/>
      <c r="D981" s="25"/>
      <c r="E981" s="7"/>
      <c r="F981" s="20"/>
      <c r="G981" s="25"/>
      <c r="H981" s="7"/>
      <c r="I981" s="20"/>
    </row>
    <row r="982" spans="3:9" ht="13.2" x14ac:dyDescent="0.25">
      <c r="C982" s="8"/>
      <c r="D982" s="25"/>
      <c r="E982" s="7"/>
      <c r="F982" s="20"/>
      <c r="G982" s="25"/>
      <c r="H982" s="7"/>
      <c r="I982" s="20"/>
    </row>
    <row r="983" spans="3:9" ht="13.2" x14ac:dyDescent="0.25">
      <c r="C983" s="8"/>
      <c r="D983" s="25"/>
      <c r="E983" s="7"/>
      <c r="F983" s="20"/>
      <c r="G983" s="25"/>
      <c r="H983" s="7"/>
      <c r="I983" s="20"/>
    </row>
    <row r="984" spans="3:9" ht="13.2" x14ac:dyDescent="0.25">
      <c r="C984" s="8"/>
      <c r="D984" s="25"/>
      <c r="E984" s="7"/>
      <c r="F984" s="20"/>
      <c r="G984" s="25"/>
      <c r="H984" s="7"/>
      <c r="I984" s="20"/>
    </row>
    <row r="985" spans="3:9" ht="13.2" x14ac:dyDescent="0.25">
      <c r="C985" s="8"/>
      <c r="D985" s="25"/>
      <c r="E985" s="7"/>
      <c r="F985" s="20"/>
      <c r="G985" s="25"/>
      <c r="H985" s="7"/>
      <c r="I985" s="20"/>
    </row>
    <row r="986" spans="3:9" ht="13.2" x14ac:dyDescent="0.25">
      <c r="C986" s="8"/>
      <c r="D986" s="25"/>
      <c r="E986" s="7"/>
      <c r="F986" s="20"/>
      <c r="G986" s="25"/>
      <c r="H986" s="7"/>
      <c r="I986" s="20"/>
    </row>
    <row r="987" spans="3:9" ht="13.2" x14ac:dyDescent="0.25">
      <c r="C987" s="8"/>
      <c r="D987" s="25"/>
      <c r="E987" s="7"/>
      <c r="F987" s="20"/>
      <c r="G987" s="25"/>
      <c r="H987" s="7"/>
      <c r="I987" s="20"/>
    </row>
    <row r="988" spans="3:9" ht="13.2" x14ac:dyDescent="0.25">
      <c r="C988" s="8"/>
      <c r="D988" s="25"/>
      <c r="E988" s="7"/>
      <c r="F988" s="20"/>
      <c r="G988" s="25"/>
      <c r="H988" s="7"/>
      <c r="I988" s="20"/>
    </row>
    <row r="989" spans="3:9" ht="13.2" x14ac:dyDescent="0.25">
      <c r="C989" s="8"/>
      <c r="D989" s="25"/>
      <c r="E989" s="7"/>
      <c r="F989" s="20"/>
      <c r="G989" s="25"/>
      <c r="H989" s="7"/>
      <c r="I989" s="20"/>
    </row>
    <row r="990" spans="3:9" ht="13.2" x14ac:dyDescent="0.25">
      <c r="C990" s="8"/>
      <c r="D990" s="25"/>
      <c r="E990" s="7"/>
      <c r="F990" s="20"/>
      <c r="G990" s="25"/>
      <c r="H990" s="7"/>
      <c r="I990" s="20"/>
    </row>
    <row r="991" spans="3:9" ht="13.2" x14ac:dyDescent="0.25">
      <c r="C991" s="8"/>
      <c r="D991" s="25"/>
      <c r="E991" s="7"/>
      <c r="F991" s="20"/>
      <c r="G991" s="25"/>
      <c r="H991" s="7"/>
      <c r="I991" s="20"/>
    </row>
    <row r="992" spans="3:9" ht="13.2" x14ac:dyDescent="0.25">
      <c r="C992" s="8"/>
      <c r="D992" s="25"/>
      <c r="E992" s="7"/>
      <c r="F992" s="20"/>
      <c r="G992" s="25"/>
      <c r="H992" s="7"/>
      <c r="I992" s="20"/>
    </row>
    <row r="993" spans="3:9" ht="13.2" x14ac:dyDescent="0.25">
      <c r="C993" s="8"/>
      <c r="D993" s="25"/>
      <c r="E993" s="7"/>
      <c r="F993" s="20"/>
      <c r="G993" s="25"/>
      <c r="H993" s="7"/>
      <c r="I993" s="20"/>
    </row>
    <row r="994" spans="3:9" ht="13.2" x14ac:dyDescent="0.25">
      <c r="C994" s="8"/>
      <c r="D994" s="25"/>
      <c r="E994" s="7"/>
      <c r="F994" s="20"/>
      <c r="G994" s="25"/>
      <c r="H994" s="7"/>
      <c r="I994" s="20"/>
    </row>
    <row r="995" spans="3:9" ht="13.2" x14ac:dyDescent="0.25">
      <c r="C995" s="8"/>
      <c r="D995" s="25"/>
      <c r="E995" s="7"/>
      <c r="F995" s="20"/>
      <c r="G995" s="25"/>
      <c r="H995" s="7"/>
      <c r="I995" s="20"/>
    </row>
    <row r="996" spans="3:9" ht="13.2" x14ac:dyDescent="0.25">
      <c r="C996" s="8"/>
      <c r="D996" s="25"/>
      <c r="E996" s="7"/>
      <c r="F996" s="20"/>
      <c r="G996" s="25"/>
      <c r="H996" s="7"/>
      <c r="I996" s="20"/>
    </row>
    <row r="997" spans="3:9" ht="13.2" x14ac:dyDescent="0.25">
      <c r="C997" s="8"/>
      <c r="D997" s="25"/>
      <c r="E997" s="7"/>
      <c r="F997" s="20"/>
      <c r="G997" s="25"/>
      <c r="H997" s="7"/>
      <c r="I997" s="20"/>
    </row>
    <row r="998" spans="3:9" ht="13.2" x14ac:dyDescent="0.25">
      <c r="C998" s="8"/>
      <c r="D998" s="25"/>
      <c r="E998" s="7"/>
      <c r="F998" s="20"/>
      <c r="G998" s="25"/>
      <c r="H998" s="7"/>
      <c r="I998" s="20"/>
    </row>
    <row r="999" spans="3:9" ht="13.2" x14ac:dyDescent="0.25">
      <c r="C999" s="8"/>
      <c r="D999" s="25"/>
      <c r="E999" s="7"/>
      <c r="F999" s="20"/>
      <c r="G999" s="25"/>
      <c r="H999" s="7"/>
      <c r="I999" s="20"/>
    </row>
    <row r="1000" spans="3:9" ht="13.2" x14ac:dyDescent="0.25">
      <c r="C1000" s="8"/>
      <c r="D1000" s="25"/>
      <c r="E1000" s="7"/>
      <c r="F1000" s="20"/>
      <c r="G1000" s="25"/>
      <c r="H1000" s="7"/>
      <c r="I1000" s="20"/>
    </row>
  </sheetData>
  <conditionalFormatting sqref="F5:F44 I5:I44 L5:L44 O5:O44 R5:R44 U5:U44 X5:X44 AA5:AC44">
    <cfRule type="cellIs" dxfId="18" priority="14" operator="lessThan">
      <formula>-0.001</formula>
    </cfRule>
  </conditionalFormatting>
  <conditionalFormatting sqref="F5:F44 I5:I44 L5:L44 O5:O44 R5:R44 U5:U44 X5:X44 AA5:AC44">
    <cfRule type="cellIs" dxfId="17" priority="15" operator="greaterThanOrEqual">
      <formula>0.0001</formula>
    </cfRule>
  </conditionalFormatting>
  <conditionalFormatting sqref="F7 I7 L7 O7 R7 U7 X7 AA7:AC7">
    <cfRule type="cellIs" dxfId="16" priority="16" operator="equal">
      <formula>E7</formula>
    </cfRule>
  </conditionalFormatting>
  <conditionalFormatting sqref="F5:F44">
    <cfRule type="cellIs" dxfId="15" priority="13" operator="equal">
      <formula>""</formula>
    </cfRule>
  </conditionalFormatting>
  <conditionalFormatting sqref="I5:I44">
    <cfRule type="cellIs" dxfId="14" priority="12" operator="equal">
      <formula>""</formula>
    </cfRule>
  </conditionalFormatting>
  <conditionalFormatting sqref="L5:L44">
    <cfRule type="cellIs" dxfId="13" priority="11" operator="equal">
      <formula>""</formula>
    </cfRule>
  </conditionalFormatting>
  <conditionalFormatting sqref="O5:O44">
    <cfRule type="cellIs" dxfId="12" priority="10" operator="equal">
      <formula>""</formula>
    </cfRule>
  </conditionalFormatting>
  <conditionalFormatting sqref="R5:R44">
    <cfRule type="cellIs" dxfId="11" priority="9" operator="equal">
      <formula>""</formula>
    </cfRule>
  </conditionalFormatting>
  <conditionalFormatting sqref="U5:U44">
    <cfRule type="cellIs" dxfId="10" priority="8" operator="equal">
      <formula>""</formula>
    </cfRule>
  </conditionalFormatting>
  <conditionalFormatting sqref="X5:X44">
    <cfRule type="cellIs" dxfId="9" priority="7" operator="equal">
      <formula>""</formula>
    </cfRule>
  </conditionalFormatting>
  <conditionalFormatting sqref="AA5:AA44">
    <cfRule type="cellIs" dxfId="8" priority="6" operator="equal">
      <formula>""</formula>
    </cfRule>
  </conditionalFormatting>
  <conditionalFormatting sqref="AB5:AB44">
    <cfRule type="cellIs" dxfId="7" priority="5" operator="equal">
      <formula>""</formula>
    </cfRule>
  </conditionalFormatting>
  <conditionalFormatting sqref="AC5:AC44">
    <cfRule type="cellIs" dxfId="6" priority="4" operator="equal">
      <formula>""</formula>
    </cfRule>
  </conditionalFormatting>
  <conditionalFormatting sqref="AD5:AD44">
    <cfRule type="cellIs" dxfId="5" priority="2" operator="lessThan">
      <formula>-0.001</formula>
    </cfRule>
  </conditionalFormatting>
  <conditionalFormatting sqref="AD5:AD44">
    <cfRule type="cellIs" dxfId="4" priority="3" operator="greaterThanOrEqual">
      <formula>0.0001</formula>
    </cfRule>
  </conditionalFormatting>
  <conditionalFormatting sqref="AD5:AD44">
    <cfRule type="cellIs" dxfId="3" priority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Fiche + Analyse</vt:lpstr>
      <vt:lpstr>Lecture</vt:lpstr>
      <vt:lpstr>Matière 2 </vt:lpstr>
      <vt:lpstr>Matière 3</vt:lpstr>
      <vt:lpstr>Matière 4</vt:lpstr>
      <vt:lpstr>Matière 5</vt:lpstr>
      <vt:lpstr>Matière 6</vt:lpstr>
      <vt:lpstr>Matière 7</vt:lpstr>
      <vt:lpstr>Matière 8</vt:lpstr>
      <vt:lpstr>PlageNommée1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JDaniel (DSF-NO)</dc:creator>
  <cp:lastModifiedBy>Stéphane Côté</cp:lastModifiedBy>
  <dcterms:created xsi:type="dcterms:W3CDTF">2017-10-30T02:08:19Z</dcterms:created>
  <dcterms:modified xsi:type="dcterms:W3CDTF">2017-11-29T14:32:22Z</dcterms:modified>
</cp:coreProperties>
</file>